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Květen\"/>
    </mc:Choice>
  </mc:AlternateContent>
  <xr:revisionPtr revIDLastSave="0" documentId="13_ncr:1_{8C116819-227D-4C16-A806-19934A5001D7}" xr6:coauthVersionLast="47" xr6:coauthVersionMax="47" xr10:uidLastSave="{00000000-0000-0000-0000-000000000000}"/>
  <bookViews>
    <workbookView xWindow="-120" yWindow="-120" windowWidth="29040" windowHeight="1572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2" i="4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R157" i="2" s="1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O36" i="1"/>
  <c r="N36" i="1"/>
  <c r="M36" i="1"/>
  <c r="L36" i="1"/>
  <c r="K36" i="1"/>
  <c r="J36" i="1"/>
  <c r="I36" i="1"/>
  <c r="H36" i="1"/>
  <c r="G36" i="1"/>
  <c r="F36" i="1"/>
  <c r="E36" i="1"/>
  <c r="D36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2" i="4" l="1"/>
  <c r="BA2" i="4" s="1"/>
  <c r="P18" i="1"/>
  <c r="R93" i="3"/>
  <c r="R17" i="4"/>
  <c r="BA17" i="4" s="1"/>
  <c r="BC17" i="4" s="1"/>
  <c r="R6" i="4"/>
  <c r="BA6" i="4" s="1"/>
  <c r="BC6" i="4" s="1"/>
  <c r="R5" i="4"/>
  <c r="BA5" i="4" s="1"/>
  <c r="BC5" i="4" s="1"/>
  <c r="S97" i="1"/>
  <c r="P36" i="1"/>
  <c r="O152" i="2"/>
  <c r="R26" i="4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S99" i="1"/>
  <c r="S98" i="1"/>
  <c r="P54" i="1"/>
  <c r="R95" i="3"/>
  <c r="R18" i="4"/>
  <c r="BA18" i="4" s="1"/>
  <c r="BC18" i="4" s="1"/>
  <c r="P90" i="1"/>
  <c r="S101" i="1" l="1"/>
  <c r="R164" i="2"/>
  <c r="R97" i="3"/>
  <c r="R7" i="4"/>
  <c r="BA7" i="4" s="1"/>
  <c r="BC7" i="4" s="1"/>
  <c r="R28" i="4"/>
  <c r="BA28" i="4" s="1"/>
  <c r="BC28" i="4" s="1"/>
  <c r="BA23" i="4"/>
  <c r="BC23" i="4" s="1"/>
  <c r="R19" i="4"/>
  <c r="BA19" i="4" s="1"/>
  <c r="BC19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<sst xmlns="http://schemas.openxmlformats.org/spreadsheetml/2006/main" count="203" uniqueCount="52">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</sst>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0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18" fillId="0" borderId="0" xfId="20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0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Border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6918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12611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6207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6312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6762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13103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13287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3990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2889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6845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24923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24524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11268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8459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3791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20588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7971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38810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87542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40809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167161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A60" zoomScale="110" zoomScaleNormal="110" workbookViewId="0">
      <selection activeCell="I74" sqref="I74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5" t="s">
        <v>15</v>
      </c>
      <c r="B2" s="140">
        <v>2026</v>
      </c>
      <c r="C2" s="3"/>
      <c r="D2" s="132">
        <v>0</v>
      </c>
      <c r="E2" s="132">
        <v>0</v>
      </c>
      <c r="F2" s="132">
        <v>0</v>
      </c>
      <c r="G2" s="132">
        <v>2870</v>
      </c>
      <c r="H2" s="132">
        <v>4048</v>
      </c>
      <c r="I2" s="132"/>
      <c r="J2" s="132"/>
      <c r="K2" s="132"/>
      <c r="L2" s="132"/>
      <c r="M2" s="132"/>
      <c r="N2" s="132"/>
      <c r="O2" s="140"/>
      <c r="P2" s="141">
        <f t="shared" ref="P2:P3" si="0">SUM(D2:O2)</f>
        <v>6918</v>
      </c>
    </row>
    <row r="3" spans="1:16" ht="13.5" customHeight="1" thickTop="1" x14ac:dyDescent="0.2">
      <c r="A3" s="156"/>
      <c r="B3" s="150">
        <v>2025</v>
      </c>
      <c r="C3" s="7"/>
      <c r="D3" s="142">
        <v>0</v>
      </c>
      <c r="E3" s="143">
        <v>0</v>
      </c>
      <c r="F3" s="143">
        <v>0</v>
      </c>
      <c r="G3" s="143">
        <v>2678</v>
      </c>
      <c r="H3" s="143">
        <v>3636</v>
      </c>
      <c r="I3" s="143">
        <v>1669</v>
      </c>
      <c r="J3" s="143">
        <v>7141</v>
      </c>
      <c r="K3" s="143">
        <v>8687</v>
      </c>
      <c r="L3" s="143">
        <v>1807</v>
      </c>
      <c r="M3" s="143">
        <v>1471</v>
      </c>
      <c r="N3" s="143">
        <v>817</v>
      </c>
      <c r="O3" s="144">
        <v>5993</v>
      </c>
      <c r="P3" s="145">
        <f t="shared" si="0"/>
        <v>33899</v>
      </c>
    </row>
    <row r="4" spans="1:16" ht="13.5" customHeight="1" thickBot="1" x14ac:dyDescent="0.25">
      <c r="A4" s="156"/>
      <c r="B4" s="99">
        <v>2024</v>
      </c>
      <c r="C4" s="50"/>
      <c r="D4" s="106">
        <v>0</v>
      </c>
      <c r="E4" s="82">
        <v>0</v>
      </c>
      <c r="F4" s="82">
        <v>1462</v>
      </c>
      <c r="G4" s="82">
        <v>1826</v>
      </c>
      <c r="H4" s="82">
        <v>2965</v>
      </c>
      <c r="I4" s="82">
        <v>2597</v>
      </c>
      <c r="J4" s="82">
        <v>6699</v>
      </c>
      <c r="K4" s="82">
        <v>9110</v>
      </c>
      <c r="L4" s="82">
        <v>1804</v>
      </c>
      <c r="M4" s="82">
        <v>1297</v>
      </c>
      <c r="N4" s="82">
        <v>548</v>
      </c>
      <c r="O4" s="89">
        <v>6429</v>
      </c>
      <c r="P4" s="10">
        <f t="shared" ref="P4:P9" si="1">SUM(D4:O4)</f>
        <v>34737</v>
      </c>
    </row>
    <row r="5" spans="1:16" ht="13.5" customHeight="1" thickTop="1" x14ac:dyDescent="0.2">
      <c r="A5" s="156"/>
      <c r="B5" s="99">
        <v>2023</v>
      </c>
      <c r="C5" s="7"/>
      <c r="D5" s="106">
        <v>0</v>
      </c>
      <c r="E5" s="82">
        <v>0</v>
      </c>
      <c r="F5" s="82">
        <v>0</v>
      </c>
      <c r="G5" s="82">
        <v>4389</v>
      </c>
      <c r="H5" s="82">
        <v>3612</v>
      </c>
      <c r="I5" s="82">
        <v>2901</v>
      </c>
      <c r="J5" s="82">
        <v>7588</v>
      </c>
      <c r="K5" s="82">
        <v>9928</v>
      </c>
      <c r="L5" s="82">
        <v>3285</v>
      </c>
      <c r="M5" s="82">
        <v>1353</v>
      </c>
      <c r="N5" s="82">
        <v>29</v>
      </c>
      <c r="O5" s="89">
        <v>6766</v>
      </c>
      <c r="P5" s="10">
        <f t="shared" si="1"/>
        <v>39851</v>
      </c>
    </row>
    <row r="6" spans="1:16" ht="13.5" customHeight="1" x14ac:dyDescent="0.2">
      <c r="A6" s="156"/>
      <c r="B6" s="99">
        <v>2022</v>
      </c>
      <c r="C6" s="103"/>
      <c r="D6" s="82">
        <v>0</v>
      </c>
      <c r="E6" s="82">
        <v>0</v>
      </c>
      <c r="F6" s="82">
        <v>0</v>
      </c>
      <c r="G6" s="82">
        <v>2942</v>
      </c>
      <c r="H6" s="82">
        <v>2487</v>
      </c>
      <c r="I6" s="82">
        <v>2824</v>
      </c>
      <c r="J6" s="82">
        <v>5420</v>
      </c>
      <c r="K6" s="82">
        <v>8190</v>
      </c>
      <c r="L6" s="82">
        <v>2000</v>
      </c>
      <c r="M6" s="82">
        <v>1452</v>
      </c>
      <c r="N6" s="82">
        <v>1843</v>
      </c>
      <c r="O6" s="89">
        <v>5328</v>
      </c>
      <c r="P6" s="10">
        <f t="shared" si="1"/>
        <v>32486</v>
      </c>
    </row>
    <row r="7" spans="1:16" ht="13.5" customHeight="1" x14ac:dyDescent="0.2">
      <c r="A7" s="156"/>
      <c r="B7" s="6">
        <v>2021</v>
      </c>
      <c r="C7" s="11"/>
      <c r="D7" s="124">
        <v>0</v>
      </c>
      <c r="E7" s="11">
        <v>0</v>
      </c>
      <c r="F7" s="11">
        <v>0</v>
      </c>
      <c r="G7" s="11">
        <v>0</v>
      </c>
      <c r="H7" s="11">
        <v>12</v>
      </c>
      <c r="I7" s="84">
        <v>1842</v>
      </c>
      <c r="J7" s="84">
        <v>9234</v>
      </c>
      <c r="K7" s="84">
        <v>9284</v>
      </c>
      <c r="L7" s="11">
        <v>2783</v>
      </c>
      <c r="M7" s="11">
        <v>1362</v>
      </c>
      <c r="N7" s="11">
        <v>0</v>
      </c>
      <c r="O7" s="113">
        <v>0</v>
      </c>
      <c r="P7" s="10">
        <f t="shared" si="1"/>
        <v>24517</v>
      </c>
    </row>
    <row r="8" spans="1:16" ht="13.5" customHeight="1" x14ac:dyDescent="0.2">
      <c r="A8" s="156"/>
      <c r="B8" s="6">
        <v>2020</v>
      </c>
      <c r="C8" s="11"/>
      <c r="D8" s="111">
        <v>85</v>
      </c>
      <c r="E8" s="81">
        <v>0</v>
      </c>
      <c r="F8" s="81">
        <v>0</v>
      </c>
      <c r="G8" s="81">
        <v>0</v>
      </c>
      <c r="H8" s="81">
        <v>398</v>
      </c>
      <c r="I8" s="82">
        <v>2081</v>
      </c>
      <c r="J8" s="82">
        <v>8925</v>
      </c>
      <c r="K8" s="82">
        <v>8977</v>
      </c>
      <c r="L8" s="81">
        <v>2789</v>
      </c>
      <c r="M8" s="81">
        <v>415</v>
      </c>
      <c r="N8" s="81">
        <v>0</v>
      </c>
      <c r="O8" s="99">
        <v>0</v>
      </c>
      <c r="P8" s="10">
        <f t="shared" si="1"/>
        <v>23670</v>
      </c>
    </row>
    <row r="9" spans="1:16" ht="13.5" customHeight="1" thickBot="1" x14ac:dyDescent="0.25">
      <c r="A9" s="156"/>
      <c r="B9" s="6">
        <v>2019</v>
      </c>
      <c r="C9" s="50"/>
      <c r="D9" s="111">
        <v>0</v>
      </c>
      <c r="E9" s="81">
        <v>0</v>
      </c>
      <c r="F9" s="81">
        <v>184</v>
      </c>
      <c r="G9" s="82">
        <v>3582</v>
      </c>
      <c r="H9" s="82">
        <v>4075</v>
      </c>
      <c r="I9" s="82">
        <v>2502</v>
      </c>
      <c r="J9" s="82">
        <v>8879</v>
      </c>
      <c r="K9" s="82">
        <v>10139</v>
      </c>
      <c r="L9" s="82">
        <v>2518</v>
      </c>
      <c r="M9" s="81">
        <v>1283</v>
      </c>
      <c r="N9" s="81">
        <v>694</v>
      </c>
      <c r="O9" s="89">
        <v>7498</v>
      </c>
      <c r="P9" s="13">
        <f t="shared" si="1"/>
        <v>41354</v>
      </c>
    </row>
    <row r="10" spans="1:16" ht="13.5" customHeight="1" thickTop="1" thickBot="1" x14ac:dyDescent="0.25">
      <c r="A10" s="156"/>
      <c r="B10" s="6">
        <v>2018</v>
      </c>
      <c r="C10" s="3"/>
      <c r="D10" s="111">
        <v>0</v>
      </c>
      <c r="E10" s="103">
        <v>0</v>
      </c>
      <c r="F10" s="82">
        <v>2638</v>
      </c>
      <c r="G10" s="82">
        <v>2687</v>
      </c>
      <c r="H10" s="82">
        <v>3990</v>
      </c>
      <c r="I10" s="82">
        <v>3182</v>
      </c>
      <c r="J10" s="82">
        <v>8630</v>
      </c>
      <c r="K10" s="82">
        <v>7601</v>
      </c>
      <c r="L10" s="82">
        <v>3184</v>
      </c>
      <c r="M10" s="81">
        <v>911</v>
      </c>
      <c r="N10" s="81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6"/>
      <c r="B11" s="6">
        <v>2017</v>
      </c>
      <c r="C11" s="3"/>
      <c r="D11" s="102">
        <v>0</v>
      </c>
      <c r="E11" s="82">
        <v>0</v>
      </c>
      <c r="F11" s="82">
        <v>0</v>
      </c>
      <c r="G11" s="82">
        <v>3571</v>
      </c>
      <c r="H11" s="82">
        <v>2983</v>
      </c>
      <c r="I11" s="82">
        <v>2893</v>
      </c>
      <c r="J11" s="82">
        <v>9402</v>
      </c>
      <c r="K11" s="82">
        <v>8355</v>
      </c>
      <c r="L11" s="82">
        <v>3118</v>
      </c>
      <c r="M11" s="82">
        <v>1026</v>
      </c>
      <c r="N11" s="82">
        <v>2729</v>
      </c>
      <c r="O11" s="89">
        <v>5973</v>
      </c>
      <c r="P11" s="10">
        <f t="shared" si="2"/>
        <v>40050</v>
      </c>
    </row>
    <row r="12" spans="1:16" ht="13.5" customHeight="1" thickTop="1" x14ac:dyDescent="0.2">
      <c r="A12" s="156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15" customHeight="1" x14ac:dyDescent="0.2">
      <c r="A13" s="156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6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6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6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7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12.75</v>
      </c>
      <c r="F18" s="26">
        <f t="shared" si="3"/>
        <v>709.0625</v>
      </c>
      <c r="G18" s="26">
        <f t="shared" si="3"/>
        <v>2511</v>
      </c>
      <c r="H18" s="26">
        <f t="shared" si="3"/>
        <v>2700.75</v>
      </c>
      <c r="I18" s="26">
        <f t="shared" si="3"/>
        <v>2562.0666666666666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9">
        <f t="shared" si="3"/>
        <v>31839.9375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8" t="s">
        <v>17</v>
      </c>
      <c r="B20" s="146">
        <v>2026</v>
      </c>
      <c r="C20" s="146"/>
      <c r="D20" s="147">
        <v>0</v>
      </c>
      <c r="E20" s="148">
        <v>0</v>
      </c>
      <c r="F20" s="148">
        <v>384</v>
      </c>
      <c r="G20" s="148">
        <v>4752</v>
      </c>
      <c r="H20" s="148">
        <v>7475</v>
      </c>
      <c r="I20" s="148"/>
      <c r="J20" s="148"/>
      <c r="K20" s="148"/>
      <c r="L20" s="148"/>
      <c r="M20" s="148"/>
      <c r="N20" s="148"/>
      <c r="O20" s="148"/>
      <c r="P20" s="149">
        <f>SUM(D20:O20)</f>
        <v>12611</v>
      </c>
    </row>
    <row r="21" spans="1:16" ht="12" customHeight="1" thickTop="1" x14ac:dyDescent="0.2">
      <c r="A21" s="158"/>
      <c r="B21" s="150">
        <v>2025</v>
      </c>
      <c r="C21" s="151"/>
      <c r="D21" s="143">
        <v>0</v>
      </c>
      <c r="E21" s="143">
        <v>19</v>
      </c>
      <c r="F21" s="143">
        <v>70</v>
      </c>
      <c r="G21" s="143">
        <v>4638</v>
      </c>
      <c r="H21" s="143">
        <v>7598</v>
      </c>
      <c r="I21" s="143">
        <v>6661</v>
      </c>
      <c r="J21" s="143">
        <v>11646</v>
      </c>
      <c r="K21" s="143">
        <v>12065</v>
      </c>
      <c r="L21" s="143">
        <v>6079</v>
      </c>
      <c r="M21" s="143">
        <v>4097</v>
      </c>
      <c r="N21" s="143">
        <v>2187</v>
      </c>
      <c r="O21" s="152">
        <v>0</v>
      </c>
      <c r="P21" s="145">
        <f>SUM(D21:O21)</f>
        <v>55060</v>
      </c>
    </row>
    <row r="22" spans="1:16" ht="12" customHeight="1" x14ac:dyDescent="0.2">
      <c r="A22" s="158"/>
      <c r="B22" s="99">
        <v>2024</v>
      </c>
      <c r="C22" s="103"/>
      <c r="D22" s="82">
        <v>0</v>
      </c>
      <c r="E22" s="82">
        <v>0</v>
      </c>
      <c r="F22" s="82">
        <v>1332</v>
      </c>
      <c r="G22" s="82">
        <v>4043</v>
      </c>
      <c r="H22" s="82">
        <v>7615</v>
      </c>
      <c r="I22" s="82">
        <v>7165</v>
      </c>
      <c r="J22" s="82">
        <v>13469</v>
      </c>
      <c r="K22" s="82">
        <v>13229</v>
      </c>
      <c r="L22" s="82">
        <v>5114</v>
      </c>
      <c r="M22" s="82">
        <v>4980</v>
      </c>
      <c r="N22" s="82">
        <v>2060</v>
      </c>
      <c r="O22" s="83">
        <v>51</v>
      </c>
      <c r="P22" s="10">
        <f t="shared" ref="P22:P27" si="4">SUM(D22:O22)</f>
        <v>59058</v>
      </c>
    </row>
    <row r="23" spans="1:16" ht="12" customHeight="1" x14ac:dyDescent="0.2">
      <c r="A23" s="158"/>
      <c r="B23" s="99">
        <v>2023</v>
      </c>
      <c r="C23" s="103"/>
      <c r="D23" s="82">
        <v>28</v>
      </c>
      <c r="E23" s="82">
        <v>10</v>
      </c>
      <c r="F23" s="82">
        <v>130</v>
      </c>
      <c r="G23" s="82">
        <v>5531</v>
      </c>
      <c r="H23" s="82">
        <v>7779</v>
      </c>
      <c r="I23" s="82">
        <v>6831</v>
      </c>
      <c r="J23" s="82">
        <v>13797</v>
      </c>
      <c r="K23" s="82">
        <v>13905</v>
      </c>
      <c r="L23" s="82">
        <v>7439</v>
      </c>
      <c r="M23" s="82">
        <v>5159</v>
      </c>
      <c r="N23" s="82">
        <v>2143</v>
      </c>
      <c r="O23" s="83">
        <v>190</v>
      </c>
      <c r="P23" s="10">
        <f t="shared" si="4"/>
        <v>62942</v>
      </c>
    </row>
    <row r="24" spans="1:16" ht="12" customHeight="1" x14ac:dyDescent="0.2">
      <c r="A24" s="158"/>
      <c r="B24" s="99">
        <v>2022</v>
      </c>
      <c r="C24" s="103"/>
      <c r="D24" s="82">
        <v>73</v>
      </c>
      <c r="E24" s="82">
        <v>68</v>
      </c>
      <c r="F24" s="82">
        <v>216</v>
      </c>
      <c r="G24" s="82">
        <v>4286</v>
      </c>
      <c r="H24" s="82">
        <v>6509</v>
      </c>
      <c r="I24" s="82">
        <v>6458</v>
      </c>
      <c r="J24" s="82">
        <v>14853</v>
      </c>
      <c r="K24" s="82">
        <v>14943</v>
      </c>
      <c r="L24" s="82">
        <v>6138</v>
      </c>
      <c r="M24" s="82">
        <v>5115</v>
      </c>
      <c r="N24" s="82">
        <v>1300</v>
      </c>
      <c r="O24" s="83">
        <v>134</v>
      </c>
      <c r="P24" s="10">
        <f t="shared" si="4"/>
        <v>60093</v>
      </c>
    </row>
    <row r="25" spans="1:16" ht="12" customHeight="1" x14ac:dyDescent="0.2">
      <c r="A25" s="158"/>
      <c r="B25" s="99">
        <v>2021</v>
      </c>
      <c r="C25" s="11"/>
      <c r="D25" s="106">
        <v>0</v>
      </c>
      <c r="E25" s="82">
        <v>0</v>
      </c>
      <c r="F25" s="82">
        <v>0</v>
      </c>
      <c r="G25" s="82">
        <v>0</v>
      </c>
      <c r="H25" s="82">
        <v>445</v>
      </c>
      <c r="I25" s="82">
        <v>5681</v>
      </c>
      <c r="J25" s="82">
        <v>16324</v>
      </c>
      <c r="K25" s="82">
        <v>16591</v>
      </c>
      <c r="L25" s="82">
        <v>8990</v>
      </c>
      <c r="M25" s="82">
        <v>4647</v>
      </c>
      <c r="N25" s="82">
        <v>979</v>
      </c>
      <c r="O25" s="89">
        <v>0</v>
      </c>
      <c r="P25" s="36">
        <f t="shared" si="4"/>
        <v>53657</v>
      </c>
    </row>
    <row r="26" spans="1:16" ht="12" customHeight="1" x14ac:dyDescent="0.2">
      <c r="A26" s="158"/>
      <c r="B26" s="99">
        <v>2020</v>
      </c>
      <c r="C26" s="103"/>
      <c r="D26" s="82">
        <v>0</v>
      </c>
      <c r="E26" s="82">
        <v>0</v>
      </c>
      <c r="F26" s="82">
        <v>21</v>
      </c>
      <c r="G26" s="82">
        <v>0</v>
      </c>
      <c r="H26" s="82">
        <v>712</v>
      </c>
      <c r="I26" s="82">
        <v>5153</v>
      </c>
      <c r="J26" s="82">
        <v>19450</v>
      </c>
      <c r="K26" s="82">
        <v>19981</v>
      </c>
      <c r="L26" s="82">
        <v>7964</v>
      </c>
      <c r="M26" s="82">
        <v>1268</v>
      </c>
      <c r="N26" s="82">
        <v>0</v>
      </c>
      <c r="O26" s="83">
        <v>0</v>
      </c>
      <c r="P26" s="10">
        <f t="shared" si="4"/>
        <v>54549</v>
      </c>
    </row>
    <row r="27" spans="1:16" ht="12" customHeight="1" x14ac:dyDescent="0.2">
      <c r="A27" s="158"/>
      <c r="B27" s="99">
        <v>2019</v>
      </c>
      <c r="C27" s="103"/>
      <c r="D27" s="82">
        <v>0</v>
      </c>
      <c r="E27" s="82">
        <v>0</v>
      </c>
      <c r="F27" s="82">
        <v>1106</v>
      </c>
      <c r="G27" s="82">
        <v>6372</v>
      </c>
      <c r="H27" s="82">
        <v>10021</v>
      </c>
      <c r="I27" s="82">
        <v>10356</v>
      </c>
      <c r="J27" s="82">
        <v>15582</v>
      </c>
      <c r="K27" s="82">
        <v>17701</v>
      </c>
      <c r="L27" s="82">
        <v>8946</v>
      </c>
      <c r="M27" s="82">
        <v>6998</v>
      </c>
      <c r="N27" s="82">
        <v>1078</v>
      </c>
      <c r="O27" s="83">
        <v>40</v>
      </c>
      <c r="P27" s="10">
        <f t="shared" si="4"/>
        <v>78200</v>
      </c>
    </row>
    <row r="28" spans="1:16" ht="12" customHeight="1" x14ac:dyDescent="0.2">
      <c r="A28" s="158"/>
      <c r="B28" s="99">
        <v>2018</v>
      </c>
      <c r="C28" s="103"/>
      <c r="D28" s="82">
        <v>0</v>
      </c>
      <c r="E28" s="82">
        <v>66</v>
      </c>
      <c r="F28" s="82">
        <v>1064</v>
      </c>
      <c r="G28" s="82">
        <v>6665</v>
      </c>
      <c r="H28" s="82">
        <v>9288</v>
      </c>
      <c r="I28" s="82">
        <v>14801</v>
      </c>
      <c r="J28" s="82">
        <v>23772</v>
      </c>
      <c r="K28" s="82">
        <v>16804</v>
      </c>
      <c r="L28" s="82">
        <v>15471</v>
      </c>
      <c r="M28" s="82">
        <v>7017</v>
      </c>
      <c r="N28" s="82">
        <v>1252</v>
      </c>
      <c r="O28" s="83">
        <v>0</v>
      </c>
      <c r="P28" s="10">
        <f t="shared" ref="P28:P35" si="5">SUM(D28:O28)</f>
        <v>96200</v>
      </c>
    </row>
    <row r="29" spans="1:16" ht="12" customHeight="1" x14ac:dyDescent="0.2">
      <c r="A29" s="158"/>
      <c r="B29" s="99">
        <v>2017</v>
      </c>
      <c r="C29" s="103"/>
      <c r="D29" s="82">
        <v>0</v>
      </c>
      <c r="E29" s="82">
        <v>86</v>
      </c>
      <c r="F29" s="82">
        <v>1718</v>
      </c>
      <c r="G29" s="82">
        <v>7592</v>
      </c>
      <c r="H29" s="82">
        <v>12253</v>
      </c>
      <c r="I29" s="82">
        <v>14879</v>
      </c>
      <c r="J29" s="82">
        <v>26916</v>
      </c>
      <c r="K29" s="82">
        <v>22600</v>
      </c>
      <c r="L29" s="82">
        <v>13713</v>
      </c>
      <c r="M29" s="82">
        <v>9364</v>
      </c>
      <c r="N29" s="82">
        <v>1689</v>
      </c>
      <c r="O29" s="83">
        <v>0</v>
      </c>
      <c r="P29" s="10">
        <f t="shared" si="5"/>
        <v>110810</v>
      </c>
    </row>
    <row r="30" spans="1:16" ht="12" customHeight="1" x14ac:dyDescent="0.2">
      <c r="A30" s="158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8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8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8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8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9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27.125</v>
      </c>
      <c r="F36" s="26">
        <f t="shared" si="6"/>
        <v>761.375</v>
      </c>
      <c r="G36" s="26">
        <f t="shared" si="6"/>
        <v>4435.125</v>
      </c>
      <c r="H36" s="26">
        <f t="shared" si="6"/>
        <v>7261.9375</v>
      </c>
      <c r="I36" s="26">
        <f t="shared" si="6"/>
        <v>8101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9">
        <f t="shared" si="6"/>
        <v>63536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8" t="s">
        <v>18</v>
      </c>
      <c r="B38" s="146">
        <v>2026</v>
      </c>
      <c r="C38" s="146"/>
      <c r="D38" s="147">
        <v>0</v>
      </c>
      <c r="E38" s="148">
        <v>0</v>
      </c>
      <c r="F38" s="148">
        <v>1</v>
      </c>
      <c r="G38" s="148">
        <v>2230</v>
      </c>
      <c r="H38" s="148">
        <v>3976</v>
      </c>
      <c r="I38" s="148"/>
      <c r="J38" s="148"/>
      <c r="K38" s="148"/>
      <c r="L38" s="148"/>
      <c r="M38" s="148"/>
      <c r="N38" s="148"/>
      <c r="O38" s="148"/>
      <c r="P38" s="125">
        <f t="shared" ref="P38:P39" si="7">SUM(D38:O38)</f>
        <v>6207</v>
      </c>
    </row>
    <row r="39" spans="1:16" ht="12" customHeight="1" thickTop="1" x14ac:dyDescent="0.2">
      <c r="A39" s="158"/>
      <c r="B39" s="150">
        <v>2025</v>
      </c>
      <c r="C39" s="151"/>
      <c r="D39" s="143">
        <v>0</v>
      </c>
      <c r="E39" s="143">
        <v>0</v>
      </c>
      <c r="F39" s="143">
        <v>41</v>
      </c>
      <c r="G39" s="143">
        <v>1969</v>
      </c>
      <c r="H39" s="143">
        <v>3989</v>
      </c>
      <c r="I39" s="143">
        <v>3887</v>
      </c>
      <c r="J39" s="143">
        <v>7763</v>
      </c>
      <c r="K39" s="143">
        <v>9729</v>
      </c>
      <c r="L39" s="143">
        <v>3429</v>
      </c>
      <c r="M39" s="143">
        <v>2480</v>
      </c>
      <c r="N39" s="143">
        <v>408</v>
      </c>
      <c r="O39" s="152">
        <v>1301</v>
      </c>
      <c r="P39" s="145">
        <f t="shared" si="7"/>
        <v>34996</v>
      </c>
    </row>
    <row r="40" spans="1:16" ht="12" customHeight="1" x14ac:dyDescent="0.2">
      <c r="A40" s="158"/>
      <c r="B40" s="99">
        <v>2024</v>
      </c>
      <c r="C40" s="103"/>
      <c r="D40" s="82">
        <v>0</v>
      </c>
      <c r="E40" s="82">
        <v>0</v>
      </c>
      <c r="F40" s="82">
        <v>543</v>
      </c>
      <c r="G40" s="82">
        <v>1595</v>
      </c>
      <c r="H40" s="82">
        <v>4162</v>
      </c>
      <c r="I40" s="82">
        <v>4234</v>
      </c>
      <c r="J40" s="82">
        <v>10001</v>
      </c>
      <c r="K40" s="82">
        <v>10342</v>
      </c>
      <c r="L40" s="82">
        <v>3036</v>
      </c>
      <c r="M40" s="82">
        <v>2080</v>
      </c>
      <c r="N40" s="82">
        <v>501</v>
      </c>
      <c r="O40" s="83">
        <v>987</v>
      </c>
      <c r="P40" s="10">
        <f t="shared" ref="P40:P45" si="8">SUM(D40:O40)</f>
        <v>37481</v>
      </c>
    </row>
    <row r="41" spans="1:16" ht="12" customHeight="1" x14ac:dyDescent="0.2">
      <c r="A41" s="158"/>
      <c r="B41" s="133">
        <v>2023</v>
      </c>
      <c r="C41" s="106"/>
      <c r="D41" s="82">
        <v>0</v>
      </c>
      <c r="E41" s="82">
        <v>0</v>
      </c>
      <c r="F41" s="82">
        <v>9</v>
      </c>
      <c r="G41" s="82">
        <v>2454</v>
      </c>
      <c r="H41" s="82">
        <v>3965</v>
      </c>
      <c r="I41" s="82">
        <v>4286</v>
      </c>
      <c r="J41" s="82">
        <v>11020</v>
      </c>
      <c r="K41" s="82">
        <v>11871</v>
      </c>
      <c r="L41" s="82">
        <v>4548</v>
      </c>
      <c r="M41" s="82">
        <v>1986</v>
      </c>
      <c r="N41" s="82">
        <v>9</v>
      </c>
      <c r="O41" s="83">
        <v>58</v>
      </c>
      <c r="P41" s="10">
        <f t="shared" si="8"/>
        <v>40206</v>
      </c>
    </row>
    <row r="42" spans="1:16" ht="12" customHeight="1" x14ac:dyDescent="0.2">
      <c r="A42" s="158"/>
      <c r="B42" s="99">
        <v>2022</v>
      </c>
      <c r="C42" s="103"/>
      <c r="D42" s="82">
        <v>0</v>
      </c>
      <c r="E42" s="82">
        <v>0</v>
      </c>
      <c r="F42" s="82">
        <v>0</v>
      </c>
      <c r="G42" s="82">
        <v>1552</v>
      </c>
      <c r="H42" s="82">
        <v>3147</v>
      </c>
      <c r="I42" s="82">
        <v>3447</v>
      </c>
      <c r="J42" s="82">
        <v>11040</v>
      </c>
      <c r="K42" s="82">
        <v>9473</v>
      </c>
      <c r="L42" s="82">
        <v>3201</v>
      </c>
      <c r="M42" s="82">
        <v>1939</v>
      </c>
      <c r="N42" s="82">
        <v>129</v>
      </c>
      <c r="O42" s="83">
        <v>434</v>
      </c>
      <c r="P42" s="10">
        <f t="shared" si="8"/>
        <v>34362</v>
      </c>
    </row>
    <row r="43" spans="1:16" ht="12" customHeight="1" x14ac:dyDescent="0.2">
      <c r="A43" s="158"/>
      <c r="B43" s="99">
        <v>2021</v>
      </c>
      <c r="C43" s="103"/>
      <c r="D43" s="82">
        <v>0</v>
      </c>
      <c r="E43" s="82">
        <v>0</v>
      </c>
      <c r="F43" s="82">
        <v>0</v>
      </c>
      <c r="G43" s="82">
        <v>0</v>
      </c>
      <c r="H43" s="82">
        <v>6</v>
      </c>
      <c r="I43" s="82">
        <v>2160</v>
      </c>
      <c r="J43" s="82">
        <v>9787</v>
      </c>
      <c r="K43" s="82">
        <v>10302</v>
      </c>
      <c r="L43" s="82">
        <v>3447</v>
      </c>
      <c r="M43" s="82">
        <v>1432</v>
      </c>
      <c r="N43" s="82">
        <v>0</v>
      </c>
      <c r="O43" s="83">
        <v>0</v>
      </c>
      <c r="P43" s="10">
        <f t="shared" si="8"/>
        <v>27134</v>
      </c>
    </row>
    <row r="44" spans="1:16" ht="12" customHeight="1" x14ac:dyDescent="0.2">
      <c r="A44" s="158"/>
      <c r="B44" s="99">
        <v>2020</v>
      </c>
      <c r="C44" s="103"/>
      <c r="D44" s="82">
        <v>0</v>
      </c>
      <c r="E44" s="82">
        <v>0</v>
      </c>
      <c r="F44" s="82">
        <v>0</v>
      </c>
      <c r="G44" s="82">
        <v>0</v>
      </c>
      <c r="H44" s="82">
        <v>357</v>
      </c>
      <c r="I44" s="82">
        <v>2744</v>
      </c>
      <c r="J44" s="82">
        <v>12566</v>
      </c>
      <c r="K44" s="82">
        <v>13259</v>
      </c>
      <c r="L44" s="82">
        <v>3962</v>
      </c>
      <c r="M44" s="82">
        <v>387</v>
      </c>
      <c r="N44" s="82">
        <v>0</v>
      </c>
      <c r="O44" s="83">
        <v>0</v>
      </c>
      <c r="P44" s="10">
        <f t="shared" si="8"/>
        <v>33275</v>
      </c>
    </row>
    <row r="45" spans="1:16" ht="12" customHeight="1" thickBot="1" x14ac:dyDescent="0.25">
      <c r="A45" s="158"/>
      <c r="B45" s="99">
        <v>2019</v>
      </c>
      <c r="C45" s="116"/>
      <c r="D45" s="82">
        <v>19</v>
      </c>
      <c r="E45" s="82">
        <v>0</v>
      </c>
      <c r="F45" s="82">
        <v>289</v>
      </c>
      <c r="G45" s="82">
        <v>1990</v>
      </c>
      <c r="H45" s="82">
        <v>4761</v>
      </c>
      <c r="I45" s="82">
        <v>4798</v>
      </c>
      <c r="J45" s="82">
        <v>11882</v>
      </c>
      <c r="K45" s="82">
        <v>12824</v>
      </c>
      <c r="L45" s="82">
        <v>3927</v>
      </c>
      <c r="M45" s="82">
        <v>1980</v>
      </c>
      <c r="N45" s="82">
        <v>671</v>
      </c>
      <c r="O45" s="83">
        <v>85</v>
      </c>
      <c r="P45" s="10">
        <f t="shared" si="8"/>
        <v>43226</v>
      </c>
    </row>
    <row r="46" spans="1:16" ht="12" customHeight="1" thickTop="1" x14ac:dyDescent="0.2">
      <c r="A46" s="158"/>
      <c r="B46" s="99">
        <v>2018</v>
      </c>
      <c r="C46" s="31"/>
      <c r="D46" s="82">
        <v>0</v>
      </c>
      <c r="E46" s="82">
        <v>0</v>
      </c>
      <c r="F46" s="82">
        <v>367</v>
      </c>
      <c r="G46" s="82">
        <v>2097</v>
      </c>
      <c r="H46" s="82">
        <v>4203</v>
      </c>
      <c r="I46" s="82">
        <v>3263</v>
      </c>
      <c r="J46" s="82">
        <v>11172</v>
      </c>
      <c r="K46" s="82">
        <v>10757</v>
      </c>
      <c r="L46" s="82">
        <v>5378</v>
      </c>
      <c r="M46" s="82">
        <v>1491</v>
      </c>
      <c r="N46" s="82">
        <v>698</v>
      </c>
      <c r="O46" s="83">
        <v>577</v>
      </c>
      <c r="P46" s="10">
        <f t="shared" ref="P46:P53" si="9">SUM(D46:O46)</f>
        <v>40003</v>
      </c>
    </row>
    <row r="47" spans="1:16" ht="12" customHeight="1" x14ac:dyDescent="0.2">
      <c r="A47" s="158"/>
      <c r="B47" s="81">
        <v>2017</v>
      </c>
      <c r="C47" s="6"/>
      <c r="D47" s="102">
        <v>30</v>
      </c>
      <c r="E47" s="82">
        <v>10</v>
      </c>
      <c r="F47" s="82">
        <v>6</v>
      </c>
      <c r="G47" s="82">
        <v>1812</v>
      </c>
      <c r="H47" s="82">
        <v>3505</v>
      </c>
      <c r="I47" s="82">
        <v>4146</v>
      </c>
      <c r="J47" s="82">
        <v>13260</v>
      </c>
      <c r="K47" s="82">
        <v>10839</v>
      </c>
      <c r="L47" s="82">
        <v>4330</v>
      </c>
      <c r="M47" s="82">
        <v>1413</v>
      </c>
      <c r="N47" s="82">
        <v>813</v>
      </c>
      <c r="O47" s="83">
        <v>0</v>
      </c>
      <c r="P47" s="10">
        <f t="shared" si="9"/>
        <v>40164</v>
      </c>
    </row>
    <row r="48" spans="1:16" ht="12" customHeight="1" x14ac:dyDescent="0.2">
      <c r="A48" s="158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8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8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8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8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9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1.25</v>
      </c>
      <c r="F54" s="26">
        <f t="shared" si="10"/>
        <v>160.0625</v>
      </c>
      <c r="G54" s="26">
        <f t="shared" si="10"/>
        <v>1433.1875</v>
      </c>
      <c r="H54" s="26">
        <f t="shared" si="10"/>
        <v>3335.6875</v>
      </c>
      <c r="I54" s="26">
        <f t="shared" si="10"/>
        <v>3807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9">
        <f t="shared" si="10"/>
        <v>34697.75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8" t="s">
        <v>19</v>
      </c>
      <c r="B56" s="146">
        <v>2026</v>
      </c>
      <c r="C56" s="146"/>
      <c r="D56" s="147">
        <v>0</v>
      </c>
      <c r="E56" s="148">
        <v>0</v>
      </c>
      <c r="F56" s="148">
        <v>179</v>
      </c>
      <c r="G56" s="148">
        <v>2829</v>
      </c>
      <c r="H56" s="148">
        <v>3304</v>
      </c>
      <c r="I56" s="148"/>
      <c r="J56" s="148"/>
      <c r="K56" s="148"/>
      <c r="L56" s="148"/>
      <c r="M56" s="148"/>
      <c r="N56" s="148"/>
      <c r="O56" s="148"/>
      <c r="P56" s="125">
        <f t="shared" ref="P56:P57" si="11">SUM(D56:O56)</f>
        <v>6312</v>
      </c>
    </row>
    <row r="57" spans="1:16" ht="12" customHeight="1" thickTop="1" x14ac:dyDescent="0.2">
      <c r="A57" s="158"/>
      <c r="B57" s="150">
        <v>2025</v>
      </c>
      <c r="C57" s="151"/>
      <c r="D57" s="143">
        <v>0</v>
      </c>
      <c r="E57" s="143">
        <v>0</v>
      </c>
      <c r="F57" s="143">
        <v>4</v>
      </c>
      <c r="G57" s="143">
        <v>2793</v>
      </c>
      <c r="H57" s="143">
        <v>3158</v>
      </c>
      <c r="I57" s="143">
        <v>2008</v>
      </c>
      <c r="J57" s="143">
        <v>9998</v>
      </c>
      <c r="K57" s="143">
        <v>6056</v>
      </c>
      <c r="L57" s="143">
        <v>2001</v>
      </c>
      <c r="M57" s="143">
        <v>1909</v>
      </c>
      <c r="N57" s="143">
        <v>5987</v>
      </c>
      <c r="O57" s="152">
        <v>2320</v>
      </c>
      <c r="P57" s="145">
        <f t="shared" si="11"/>
        <v>36234</v>
      </c>
    </row>
    <row r="58" spans="1:16" ht="12" customHeight="1" x14ac:dyDescent="0.2">
      <c r="A58" s="158"/>
      <c r="B58" s="99">
        <v>2024</v>
      </c>
      <c r="C58" s="103"/>
      <c r="D58" s="82">
        <v>0</v>
      </c>
      <c r="E58" s="82">
        <v>0</v>
      </c>
      <c r="F58" s="82">
        <v>1536</v>
      </c>
      <c r="G58" s="82">
        <v>1302</v>
      </c>
      <c r="H58" s="82">
        <v>2939</v>
      </c>
      <c r="I58" s="82">
        <v>2704</v>
      </c>
      <c r="J58" s="82">
        <v>12009</v>
      </c>
      <c r="K58" s="82">
        <v>6244</v>
      </c>
      <c r="L58" s="82">
        <v>1963</v>
      </c>
      <c r="M58" s="82">
        <v>1800</v>
      </c>
      <c r="N58" s="82">
        <v>5379</v>
      </c>
      <c r="O58" s="83">
        <v>1569</v>
      </c>
      <c r="P58" s="10">
        <f t="shared" ref="P58:P63" si="12">SUM(D58:O58)</f>
        <v>37445</v>
      </c>
    </row>
    <row r="59" spans="1:16" ht="12" customHeight="1" x14ac:dyDescent="0.2">
      <c r="A59" s="158"/>
      <c r="B59" s="133">
        <v>2023</v>
      </c>
      <c r="C59" s="106"/>
      <c r="D59" s="82">
        <v>0</v>
      </c>
      <c r="E59" s="82">
        <v>0</v>
      </c>
      <c r="F59" s="82">
        <v>48</v>
      </c>
      <c r="G59" s="82">
        <v>3344</v>
      </c>
      <c r="H59" s="82">
        <v>3165</v>
      </c>
      <c r="I59" s="82">
        <v>3401</v>
      </c>
      <c r="J59" s="82">
        <v>9557</v>
      </c>
      <c r="K59" s="82">
        <v>8879</v>
      </c>
      <c r="L59" s="82">
        <v>3280</v>
      </c>
      <c r="M59" s="82">
        <v>2114</v>
      </c>
      <c r="N59" s="82">
        <v>31</v>
      </c>
      <c r="O59" s="83">
        <v>4995</v>
      </c>
      <c r="P59" s="10">
        <f t="shared" si="12"/>
        <v>38814</v>
      </c>
    </row>
    <row r="60" spans="1:16" ht="12" customHeight="1" x14ac:dyDescent="0.2">
      <c r="A60" s="158"/>
      <c r="B60" s="99">
        <v>2022</v>
      </c>
      <c r="C60" s="103"/>
      <c r="D60" s="82">
        <v>0</v>
      </c>
      <c r="E60" s="82">
        <v>0</v>
      </c>
      <c r="F60" s="82">
        <v>0</v>
      </c>
      <c r="G60" s="82">
        <v>3546</v>
      </c>
      <c r="H60" s="82">
        <v>3014</v>
      </c>
      <c r="I60" s="82">
        <v>3537</v>
      </c>
      <c r="J60" s="82">
        <v>10197</v>
      </c>
      <c r="K60" s="82">
        <v>7721</v>
      </c>
      <c r="L60" s="82">
        <v>2278</v>
      </c>
      <c r="M60" s="82">
        <v>2109</v>
      </c>
      <c r="N60" s="82">
        <v>21</v>
      </c>
      <c r="O60" s="83">
        <v>5368</v>
      </c>
      <c r="P60" s="10">
        <f t="shared" si="12"/>
        <v>37791</v>
      </c>
    </row>
    <row r="61" spans="1:16" ht="12" customHeight="1" x14ac:dyDescent="0.2">
      <c r="A61" s="158"/>
      <c r="B61" s="99">
        <v>2021</v>
      </c>
      <c r="C61" s="103"/>
      <c r="D61" s="82">
        <v>0</v>
      </c>
      <c r="E61" s="82">
        <v>0</v>
      </c>
      <c r="F61" s="82">
        <v>0</v>
      </c>
      <c r="G61" s="82">
        <v>0</v>
      </c>
      <c r="H61" s="82">
        <v>13</v>
      </c>
      <c r="I61" s="82">
        <v>4195</v>
      </c>
      <c r="J61" s="82">
        <v>16544</v>
      </c>
      <c r="K61" s="82">
        <v>18236</v>
      </c>
      <c r="L61" s="82">
        <v>5485</v>
      </c>
      <c r="M61" s="82">
        <v>3413</v>
      </c>
      <c r="N61" s="82">
        <v>0</v>
      </c>
      <c r="O61" s="83">
        <v>0</v>
      </c>
      <c r="P61" s="10">
        <f t="shared" si="12"/>
        <v>47886</v>
      </c>
    </row>
    <row r="62" spans="1:16" ht="12" customHeight="1" x14ac:dyDescent="0.2">
      <c r="A62" s="158"/>
      <c r="B62" s="99">
        <v>2020</v>
      </c>
      <c r="C62" s="103"/>
      <c r="D62" s="82">
        <v>0</v>
      </c>
      <c r="E62" s="82">
        <v>0</v>
      </c>
      <c r="F62" s="82">
        <v>0</v>
      </c>
      <c r="G62" s="82">
        <v>0</v>
      </c>
      <c r="H62" s="82">
        <v>647</v>
      </c>
      <c r="I62" s="82">
        <v>5390</v>
      </c>
      <c r="J62" s="82">
        <v>23377</v>
      </c>
      <c r="K62" s="82">
        <v>22750</v>
      </c>
      <c r="L62" s="82">
        <v>6813</v>
      </c>
      <c r="M62" s="82">
        <v>611</v>
      </c>
      <c r="N62" s="82">
        <v>0</v>
      </c>
      <c r="O62" s="83">
        <v>0</v>
      </c>
      <c r="P62" s="10">
        <f t="shared" si="12"/>
        <v>59588</v>
      </c>
    </row>
    <row r="63" spans="1:16" ht="12" customHeight="1" x14ac:dyDescent="0.2">
      <c r="A63" s="158"/>
      <c r="B63" s="99">
        <v>2019</v>
      </c>
      <c r="C63" s="103"/>
      <c r="D63" s="82">
        <v>0</v>
      </c>
      <c r="E63" s="82">
        <v>0</v>
      </c>
      <c r="F63" s="82">
        <v>374</v>
      </c>
      <c r="G63" s="82">
        <v>3034</v>
      </c>
      <c r="H63" s="82">
        <v>5195</v>
      </c>
      <c r="I63" s="82">
        <v>4793</v>
      </c>
      <c r="J63" s="82">
        <v>14853</v>
      </c>
      <c r="K63" s="82">
        <v>12813</v>
      </c>
      <c r="L63" s="82">
        <v>4863</v>
      </c>
      <c r="M63" s="82">
        <v>3377</v>
      </c>
      <c r="N63" s="82">
        <v>88</v>
      </c>
      <c r="O63" s="83">
        <v>74</v>
      </c>
      <c r="P63" s="10">
        <f t="shared" si="12"/>
        <v>49464</v>
      </c>
    </row>
    <row r="64" spans="1:16" ht="12" customHeight="1" x14ac:dyDescent="0.2">
      <c r="A64" s="158"/>
      <c r="B64" s="99">
        <v>2018</v>
      </c>
      <c r="C64" s="103"/>
      <c r="D64" s="82">
        <v>0</v>
      </c>
      <c r="E64" s="82">
        <v>0</v>
      </c>
      <c r="F64" s="82">
        <v>555</v>
      </c>
      <c r="G64" s="82">
        <v>3199</v>
      </c>
      <c r="H64" s="82">
        <v>5590</v>
      </c>
      <c r="I64" s="82">
        <v>5102</v>
      </c>
      <c r="J64" s="82">
        <v>15712</v>
      </c>
      <c r="K64" s="82">
        <v>12604</v>
      </c>
      <c r="L64" s="82">
        <v>5367</v>
      </c>
      <c r="M64" s="82">
        <v>1970</v>
      </c>
      <c r="N64" s="82">
        <v>0</v>
      </c>
      <c r="O64" s="83">
        <v>0</v>
      </c>
      <c r="P64" s="10">
        <f t="shared" ref="P64:P71" si="13">SUM(D64:O64)</f>
        <v>50099</v>
      </c>
    </row>
    <row r="65" spans="1:16" ht="12" customHeight="1" x14ac:dyDescent="0.2">
      <c r="A65" s="158"/>
      <c r="B65" s="6">
        <v>2017</v>
      </c>
      <c r="C65" s="11"/>
      <c r="D65" s="102">
        <v>0</v>
      </c>
      <c r="E65" s="82">
        <v>0</v>
      </c>
      <c r="F65" s="82">
        <v>72</v>
      </c>
      <c r="G65" s="82">
        <v>4697</v>
      </c>
      <c r="H65" s="82">
        <v>5029</v>
      </c>
      <c r="I65" s="82">
        <v>5742</v>
      </c>
      <c r="J65" s="82">
        <v>17066</v>
      </c>
      <c r="K65" s="82">
        <v>14004</v>
      </c>
      <c r="L65" s="82">
        <v>5707</v>
      </c>
      <c r="M65" s="82">
        <v>1920</v>
      </c>
      <c r="N65" s="82">
        <v>378</v>
      </c>
      <c r="O65" s="89">
        <v>0</v>
      </c>
      <c r="P65" s="10">
        <f t="shared" si="13"/>
        <v>54615</v>
      </c>
    </row>
    <row r="66" spans="1:16" ht="12" customHeight="1" x14ac:dyDescent="0.2">
      <c r="A66" s="158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8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8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8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8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0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6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279.5625</v>
      </c>
      <c r="G72" s="26">
        <f t="shared" si="14"/>
        <v>2241.625</v>
      </c>
      <c r="H72" s="26">
        <f t="shared" si="14"/>
        <v>3673.5</v>
      </c>
      <c r="I72" s="26">
        <f t="shared" si="14"/>
        <v>4350.0666666666666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9">
        <f t="shared" si="14"/>
        <v>42389.5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8" t="s">
        <v>20</v>
      </c>
      <c r="B74" s="146">
        <v>2026</v>
      </c>
      <c r="C74" s="146"/>
      <c r="D74" s="147">
        <v>0</v>
      </c>
      <c r="E74" s="148">
        <v>0</v>
      </c>
      <c r="F74" s="148">
        <v>0</v>
      </c>
      <c r="G74" s="148">
        <v>2179</v>
      </c>
      <c r="H74" s="148">
        <v>4583</v>
      </c>
      <c r="I74" s="148"/>
      <c r="J74" s="148"/>
      <c r="K74" s="148"/>
      <c r="L74" s="148"/>
      <c r="M74" s="148"/>
      <c r="N74" s="148"/>
      <c r="O74" s="148"/>
      <c r="P74" s="125">
        <f t="shared" ref="P74" si="15">SUM(D74:O74)</f>
        <v>6762</v>
      </c>
    </row>
    <row r="75" spans="1:16" ht="12" customHeight="1" thickTop="1" x14ac:dyDescent="0.2">
      <c r="A75" s="158"/>
      <c r="B75" s="150">
        <v>2025</v>
      </c>
      <c r="C75" s="151"/>
      <c r="D75" s="143">
        <v>0</v>
      </c>
      <c r="E75" s="143">
        <v>0</v>
      </c>
      <c r="F75" s="143">
        <v>3</v>
      </c>
      <c r="G75" s="143">
        <v>2655</v>
      </c>
      <c r="H75" s="143">
        <v>4164</v>
      </c>
      <c r="I75" s="143">
        <v>5997</v>
      </c>
      <c r="J75" s="143">
        <v>8304</v>
      </c>
      <c r="K75" s="143">
        <v>9015</v>
      </c>
      <c r="L75" s="143">
        <v>2190</v>
      </c>
      <c r="M75" s="143">
        <v>1403</v>
      </c>
      <c r="N75" s="143">
        <v>112</v>
      </c>
      <c r="O75" s="152">
        <v>1157</v>
      </c>
      <c r="P75" s="145">
        <f t="shared" ref="P75" si="16">SUM(D75:O75)</f>
        <v>35000</v>
      </c>
    </row>
    <row r="76" spans="1:16" ht="12" customHeight="1" x14ac:dyDescent="0.2">
      <c r="A76" s="158"/>
      <c r="B76" s="99">
        <v>2024</v>
      </c>
      <c r="C76" s="103"/>
      <c r="D76" s="82">
        <v>0</v>
      </c>
      <c r="E76" s="82">
        <v>2</v>
      </c>
      <c r="F76" s="82">
        <v>1248</v>
      </c>
      <c r="G76" s="82">
        <v>1290</v>
      </c>
      <c r="H76" s="82">
        <v>4052</v>
      </c>
      <c r="I76" s="82">
        <v>6429</v>
      </c>
      <c r="J76" s="82">
        <v>9519</v>
      </c>
      <c r="K76" s="82">
        <v>9569</v>
      </c>
      <c r="L76" s="82">
        <v>1641</v>
      </c>
      <c r="M76" s="82">
        <v>1495</v>
      </c>
      <c r="N76" s="82">
        <v>41</v>
      </c>
      <c r="O76" s="83">
        <v>937</v>
      </c>
      <c r="P76" s="10">
        <f t="shared" ref="P76:P81" si="17">SUM(D76:O76)</f>
        <v>36223</v>
      </c>
    </row>
    <row r="77" spans="1:16" ht="12" customHeight="1" x14ac:dyDescent="0.2">
      <c r="A77" s="158"/>
      <c r="B77" s="133">
        <v>2023</v>
      </c>
      <c r="C77" s="106"/>
      <c r="D77" s="82">
        <v>0</v>
      </c>
      <c r="E77" s="82">
        <v>0</v>
      </c>
      <c r="F77" s="82">
        <v>40</v>
      </c>
      <c r="G77" s="82">
        <v>2641</v>
      </c>
      <c r="H77" s="82">
        <v>4290</v>
      </c>
      <c r="I77" s="82">
        <v>8164</v>
      </c>
      <c r="J77" s="82">
        <v>12483</v>
      </c>
      <c r="K77" s="82">
        <v>9283</v>
      </c>
      <c r="L77" s="82">
        <v>3655</v>
      </c>
      <c r="M77" s="82">
        <v>1357</v>
      </c>
      <c r="N77" s="82">
        <v>0</v>
      </c>
      <c r="O77" s="83">
        <v>73</v>
      </c>
      <c r="P77" s="10">
        <f t="shared" si="17"/>
        <v>41986</v>
      </c>
    </row>
    <row r="78" spans="1:16" ht="12" customHeight="1" x14ac:dyDescent="0.2">
      <c r="A78" s="158"/>
      <c r="B78" s="99">
        <v>2022</v>
      </c>
      <c r="C78" s="103"/>
      <c r="D78" s="82">
        <v>0</v>
      </c>
      <c r="E78" s="82">
        <v>0</v>
      </c>
      <c r="F78" s="82">
        <v>6</v>
      </c>
      <c r="G78" s="82">
        <v>1682</v>
      </c>
      <c r="H78" s="82">
        <v>3070</v>
      </c>
      <c r="I78" s="82">
        <v>6076</v>
      </c>
      <c r="J78" s="82">
        <v>12419</v>
      </c>
      <c r="K78" s="82">
        <v>11414</v>
      </c>
      <c r="L78" s="82">
        <v>2355</v>
      </c>
      <c r="M78" s="82">
        <v>1597</v>
      </c>
      <c r="N78" s="82">
        <v>0</v>
      </c>
      <c r="O78" s="83">
        <v>1327</v>
      </c>
      <c r="P78" s="10">
        <f t="shared" si="17"/>
        <v>39946</v>
      </c>
    </row>
    <row r="79" spans="1:16" ht="12" customHeight="1" x14ac:dyDescent="0.2">
      <c r="A79" s="158"/>
      <c r="B79" s="99">
        <v>2021</v>
      </c>
      <c r="C79" s="103"/>
      <c r="D79" s="82">
        <v>0</v>
      </c>
      <c r="E79" s="82">
        <v>0</v>
      </c>
      <c r="F79" s="82">
        <v>0</v>
      </c>
      <c r="G79" s="82">
        <v>0</v>
      </c>
      <c r="H79" s="82">
        <v>12</v>
      </c>
      <c r="I79" s="82">
        <v>2876</v>
      </c>
      <c r="J79" s="82">
        <v>12602</v>
      </c>
      <c r="K79" s="82">
        <v>12452</v>
      </c>
      <c r="L79" s="82">
        <v>3221</v>
      </c>
      <c r="M79" s="82">
        <v>1577</v>
      </c>
      <c r="N79" s="82">
        <v>0</v>
      </c>
      <c r="O79" s="83">
        <v>0</v>
      </c>
      <c r="P79" s="10">
        <f t="shared" si="17"/>
        <v>32740</v>
      </c>
    </row>
    <row r="80" spans="1:16" ht="12" customHeight="1" x14ac:dyDescent="0.2">
      <c r="A80" s="158"/>
      <c r="B80" s="99">
        <v>2020</v>
      </c>
      <c r="C80" s="103"/>
      <c r="D80" s="82">
        <v>0</v>
      </c>
      <c r="E80" s="82">
        <v>0</v>
      </c>
      <c r="F80" s="82">
        <v>0</v>
      </c>
      <c r="G80" s="82">
        <v>0</v>
      </c>
      <c r="H80" s="82">
        <v>412</v>
      </c>
      <c r="I80" s="82">
        <v>3697</v>
      </c>
      <c r="J80" s="82">
        <v>21905</v>
      </c>
      <c r="K80" s="82">
        <v>19403</v>
      </c>
      <c r="L80" s="82">
        <v>4994</v>
      </c>
      <c r="M80" s="82">
        <v>745</v>
      </c>
      <c r="N80" s="82">
        <v>0</v>
      </c>
      <c r="O80" s="83">
        <v>0</v>
      </c>
      <c r="P80" s="10">
        <f t="shared" si="17"/>
        <v>51156</v>
      </c>
    </row>
    <row r="81" spans="1:32" ht="12" customHeight="1" thickBot="1" x14ac:dyDescent="0.25">
      <c r="A81" s="158"/>
      <c r="B81" s="99">
        <v>2019</v>
      </c>
      <c r="C81" s="116"/>
      <c r="D81" s="82">
        <v>0</v>
      </c>
      <c r="E81" s="82">
        <v>0</v>
      </c>
      <c r="F81" s="82">
        <v>107</v>
      </c>
      <c r="G81" s="82">
        <v>3989</v>
      </c>
      <c r="H81" s="82">
        <v>5748</v>
      </c>
      <c r="I81" s="82">
        <v>10097</v>
      </c>
      <c r="J81" s="82">
        <v>14956</v>
      </c>
      <c r="K81" s="82">
        <v>13690</v>
      </c>
      <c r="L81" s="82">
        <v>3571</v>
      </c>
      <c r="M81" s="82">
        <v>2357</v>
      </c>
      <c r="N81" s="82">
        <v>0</v>
      </c>
      <c r="O81" s="83">
        <v>5961</v>
      </c>
      <c r="P81" s="10">
        <f t="shared" si="17"/>
        <v>60476</v>
      </c>
    </row>
    <row r="82" spans="1:32" ht="12" customHeight="1" thickTop="1" x14ac:dyDescent="0.2">
      <c r="A82" s="158"/>
      <c r="B82" s="99">
        <v>2018</v>
      </c>
      <c r="C82" s="31"/>
      <c r="D82" s="82">
        <v>0</v>
      </c>
      <c r="E82" s="82">
        <v>24</v>
      </c>
      <c r="F82" s="82">
        <v>1130</v>
      </c>
      <c r="G82" s="82">
        <v>3187</v>
      </c>
      <c r="H82" s="82">
        <v>8900</v>
      </c>
      <c r="I82" s="82">
        <v>13418</v>
      </c>
      <c r="J82" s="82">
        <v>19058</v>
      </c>
      <c r="K82" s="82">
        <v>18361</v>
      </c>
      <c r="L82" s="82">
        <v>5503</v>
      </c>
      <c r="M82" s="82">
        <v>2134</v>
      </c>
      <c r="N82" s="82">
        <v>0</v>
      </c>
      <c r="O82" s="83">
        <v>6399</v>
      </c>
      <c r="P82" s="10">
        <f t="shared" ref="P82:P89" si="18">SUM(D82:O82)</f>
        <v>78114</v>
      </c>
    </row>
    <row r="83" spans="1:32" ht="12" customHeight="1" x14ac:dyDescent="0.2">
      <c r="A83" s="158"/>
      <c r="B83" s="81">
        <v>2017</v>
      </c>
      <c r="C83" s="6"/>
      <c r="D83" s="102">
        <v>4</v>
      </c>
      <c r="E83" s="82">
        <v>0</v>
      </c>
      <c r="F83" s="82">
        <v>5</v>
      </c>
      <c r="G83" s="82">
        <v>3558</v>
      </c>
      <c r="H83" s="82">
        <v>6928</v>
      </c>
      <c r="I83" s="82">
        <v>12158</v>
      </c>
      <c r="J83" s="82">
        <v>17691</v>
      </c>
      <c r="K83" s="82">
        <v>16048</v>
      </c>
      <c r="L83" s="82">
        <v>4119</v>
      </c>
      <c r="M83" s="82">
        <v>2520</v>
      </c>
      <c r="N83" s="82">
        <v>0</v>
      </c>
      <c r="O83" s="83">
        <v>6313</v>
      </c>
      <c r="P83" s="10">
        <f t="shared" si="18"/>
        <v>69344</v>
      </c>
    </row>
    <row r="84" spans="1:32" ht="12" customHeight="1" x14ac:dyDescent="0.2">
      <c r="A84" s="158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8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8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8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8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9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1.625</v>
      </c>
      <c r="F90" s="26">
        <f t="shared" si="19"/>
        <v>332.3125</v>
      </c>
      <c r="G90" s="26">
        <f t="shared" si="19"/>
        <v>2298</v>
      </c>
      <c r="H90" s="26">
        <f t="shared" si="19"/>
        <v>5073.875</v>
      </c>
      <c r="I90" s="26">
        <f t="shared" si="19"/>
        <v>9540.9333333333325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9">
        <f t="shared" si="19"/>
        <v>55663.8125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8">
        <v>2018</v>
      </c>
      <c r="L95" s="78">
        <v>2019</v>
      </c>
      <c r="M95" s="78">
        <v>2020</v>
      </c>
      <c r="N95" s="78">
        <v>2021</v>
      </c>
      <c r="O95" s="78">
        <v>2022</v>
      </c>
      <c r="P95" s="78">
        <v>2023</v>
      </c>
      <c r="Q95" s="78">
        <v>2024</v>
      </c>
      <c r="R95" s="78">
        <v>2025</v>
      </c>
      <c r="S95" s="78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6918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12611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6207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6312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6762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5">
        <f t="shared" ref="L101:Q101" si="21">SUM(L96:L100)</f>
        <v>272720</v>
      </c>
      <c r="M101" s="105">
        <f t="shared" si="21"/>
        <v>222238</v>
      </c>
      <c r="N101" s="105">
        <f t="shared" si="21"/>
        <v>185934</v>
      </c>
      <c r="O101" s="105">
        <f t="shared" si="21"/>
        <v>204678</v>
      </c>
      <c r="P101" s="105">
        <f t="shared" si="21"/>
        <v>223799</v>
      </c>
      <c r="Q101" s="105">
        <f t="shared" si="21"/>
        <v>204944</v>
      </c>
      <c r="R101" s="105">
        <f t="shared" ref="R101:S101" si="22">SUM(R96:R100)</f>
        <v>195189</v>
      </c>
      <c r="S101" s="105">
        <f t="shared" si="22"/>
        <v>38810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A133" workbookViewId="0">
      <selection activeCell="I136" sqref="I135:I136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22</v>
      </c>
      <c r="B2" s="140">
        <v>2026</v>
      </c>
      <c r="C2" s="132">
        <v>0</v>
      </c>
      <c r="D2" s="132">
        <v>0</v>
      </c>
      <c r="E2" s="132">
        <v>9</v>
      </c>
      <c r="F2" s="132">
        <v>4045</v>
      </c>
      <c r="G2" s="132">
        <v>9049</v>
      </c>
      <c r="H2" s="132"/>
      <c r="I2" s="132"/>
      <c r="J2" s="132"/>
      <c r="K2" s="132"/>
      <c r="L2" s="132"/>
      <c r="M2" s="132"/>
      <c r="N2" s="132"/>
      <c r="O2" s="141">
        <f t="shared" ref="O2:O3" si="0">SUM(C2:N2)</f>
        <v>13103</v>
      </c>
      <c r="P2" s="1"/>
      <c r="Q2" s="1"/>
    </row>
    <row r="3" spans="1:17" s="137" customFormat="1" ht="13.5" thickTop="1" x14ac:dyDescent="0.2">
      <c r="A3" s="156"/>
      <c r="B3" s="150">
        <v>2025</v>
      </c>
      <c r="C3" s="142">
        <v>0</v>
      </c>
      <c r="D3" s="143">
        <v>0</v>
      </c>
      <c r="E3" s="143">
        <v>3</v>
      </c>
      <c r="F3" s="143">
        <v>3922</v>
      </c>
      <c r="G3" s="143">
        <v>8604</v>
      </c>
      <c r="H3" s="143">
        <v>6962</v>
      </c>
      <c r="I3" s="143">
        <v>13111</v>
      </c>
      <c r="J3" s="143">
        <v>14415</v>
      </c>
      <c r="K3" s="143">
        <v>4496</v>
      </c>
      <c r="L3" s="143">
        <v>2319</v>
      </c>
      <c r="M3" s="143">
        <v>319</v>
      </c>
      <c r="N3" s="152">
        <v>0</v>
      </c>
      <c r="O3" s="145">
        <f t="shared" si="0"/>
        <v>54151</v>
      </c>
      <c r="P3" s="75"/>
      <c r="Q3" s="75"/>
    </row>
    <row r="4" spans="1:17" x14ac:dyDescent="0.2">
      <c r="A4" s="156"/>
      <c r="B4" s="99">
        <v>2024</v>
      </c>
      <c r="C4" s="106">
        <v>0</v>
      </c>
      <c r="D4" s="82">
        <v>0</v>
      </c>
      <c r="E4" s="82">
        <v>1651</v>
      </c>
      <c r="F4" s="82">
        <v>3280</v>
      </c>
      <c r="G4" s="82">
        <v>7261</v>
      </c>
      <c r="H4" s="82">
        <v>8215</v>
      </c>
      <c r="I4" s="82">
        <v>14389</v>
      </c>
      <c r="J4" s="82">
        <v>13477</v>
      </c>
      <c r="K4" s="82">
        <v>4102</v>
      </c>
      <c r="L4" s="82">
        <v>3357</v>
      </c>
      <c r="M4" s="82">
        <v>230</v>
      </c>
      <c r="N4" s="89">
        <v>0</v>
      </c>
      <c r="O4" s="134">
        <f t="shared" ref="O4" si="1">SUM(C4:N4)</f>
        <v>55962</v>
      </c>
      <c r="P4" s="1"/>
      <c r="Q4" s="1"/>
    </row>
    <row r="5" spans="1:17" x14ac:dyDescent="0.2">
      <c r="A5" s="156"/>
      <c r="B5" s="133">
        <v>2023</v>
      </c>
      <c r="C5" s="102">
        <v>0</v>
      </c>
      <c r="D5" s="82">
        <v>0</v>
      </c>
      <c r="E5" s="82">
        <v>2</v>
      </c>
      <c r="F5" s="82">
        <v>3424</v>
      </c>
      <c r="G5" s="82">
        <v>7832</v>
      </c>
      <c r="H5" s="82">
        <v>7789</v>
      </c>
      <c r="I5" s="82">
        <v>14644</v>
      </c>
      <c r="J5" s="82">
        <v>11637</v>
      </c>
      <c r="K5" s="82">
        <v>7262</v>
      </c>
      <c r="L5" s="82">
        <v>2447</v>
      </c>
      <c r="M5" s="82">
        <v>0</v>
      </c>
      <c r="N5" s="89">
        <v>0</v>
      </c>
      <c r="O5" s="134">
        <f t="shared" ref="O5:O18" si="2">SUM(C5:N5)</f>
        <v>55037</v>
      </c>
      <c r="P5" s="1"/>
      <c r="Q5" s="1"/>
    </row>
    <row r="6" spans="1:17" x14ac:dyDescent="0.2">
      <c r="A6" s="156"/>
      <c r="B6" s="99">
        <v>2022</v>
      </c>
      <c r="C6" s="106">
        <v>0</v>
      </c>
      <c r="D6" s="82">
        <v>0</v>
      </c>
      <c r="E6" s="82">
        <v>0</v>
      </c>
      <c r="F6" s="82">
        <v>2454</v>
      </c>
      <c r="G6" s="82">
        <v>6180</v>
      </c>
      <c r="H6" s="82">
        <v>6840</v>
      </c>
      <c r="I6" s="82">
        <v>16815</v>
      </c>
      <c r="J6" s="82">
        <v>13329</v>
      </c>
      <c r="K6" s="82">
        <v>5080</v>
      </c>
      <c r="L6" s="82">
        <v>3850</v>
      </c>
      <c r="M6" s="82">
        <v>0</v>
      </c>
      <c r="N6" s="89">
        <v>0</v>
      </c>
      <c r="O6" s="13">
        <f t="shared" si="2"/>
        <v>54548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2">
        <v>3296</v>
      </c>
      <c r="H7" s="82">
        <v>5802</v>
      </c>
      <c r="I7" s="82">
        <v>17578</v>
      </c>
      <c r="J7" s="82">
        <v>16530</v>
      </c>
      <c r="K7" s="82">
        <v>6296</v>
      </c>
      <c r="L7" s="81">
        <v>3584</v>
      </c>
      <c r="M7" s="81">
        <v>0</v>
      </c>
      <c r="N7" s="6">
        <v>0</v>
      </c>
      <c r="O7" s="10">
        <f t="shared" si="2"/>
        <v>53086</v>
      </c>
      <c r="P7" s="1"/>
      <c r="Q7" s="1"/>
    </row>
    <row r="8" spans="1:17" x14ac:dyDescent="0.2">
      <c r="A8" s="156"/>
      <c r="B8" s="121">
        <v>2020</v>
      </c>
      <c r="C8" s="111">
        <v>0</v>
      </c>
      <c r="D8" s="81">
        <v>0</v>
      </c>
      <c r="E8" s="81">
        <v>0</v>
      </c>
      <c r="F8" s="81">
        <v>0</v>
      </c>
      <c r="G8" s="82">
        <v>1192</v>
      </c>
      <c r="H8" s="82">
        <v>5658</v>
      </c>
      <c r="I8" s="82">
        <v>22622</v>
      </c>
      <c r="J8" s="82">
        <v>18799</v>
      </c>
      <c r="K8" s="82">
        <v>6734</v>
      </c>
      <c r="L8" s="82">
        <v>1478</v>
      </c>
      <c r="M8" s="81">
        <v>0</v>
      </c>
      <c r="N8" s="99">
        <v>0</v>
      </c>
      <c r="O8" s="10">
        <f t="shared" si="2"/>
        <v>56483</v>
      </c>
      <c r="P8" s="1"/>
      <c r="Q8" s="1"/>
    </row>
    <row r="9" spans="1:17" x14ac:dyDescent="0.2">
      <c r="A9" s="156"/>
      <c r="B9" s="95">
        <v>2019</v>
      </c>
      <c r="C9" s="117">
        <v>0</v>
      </c>
      <c r="D9" s="51">
        <v>0</v>
      </c>
      <c r="E9" s="51">
        <v>738</v>
      </c>
      <c r="F9" s="85">
        <v>4956</v>
      </c>
      <c r="G9" s="85">
        <v>7279</v>
      </c>
      <c r="H9" s="85">
        <v>8177</v>
      </c>
      <c r="I9" s="85">
        <v>18440</v>
      </c>
      <c r="J9" s="85">
        <v>18348</v>
      </c>
      <c r="K9" s="85">
        <v>5678</v>
      </c>
      <c r="L9" s="51">
        <v>4433</v>
      </c>
      <c r="M9" s="51">
        <v>0</v>
      </c>
      <c r="N9" s="95">
        <v>0</v>
      </c>
      <c r="O9" s="10">
        <f t="shared" si="2"/>
        <v>68049</v>
      </c>
      <c r="P9" s="1"/>
      <c r="Q9" s="1"/>
    </row>
    <row r="10" spans="1:17" x14ac:dyDescent="0.2">
      <c r="A10" s="156"/>
      <c r="B10" s="51">
        <v>2018</v>
      </c>
      <c r="C10" s="117">
        <v>0</v>
      </c>
      <c r="D10" s="51">
        <v>0</v>
      </c>
      <c r="E10" s="51">
        <v>628</v>
      </c>
      <c r="F10" s="51">
        <v>4671</v>
      </c>
      <c r="G10" s="85">
        <v>9945</v>
      </c>
      <c r="H10" s="85">
        <v>8933</v>
      </c>
      <c r="I10" s="85">
        <v>18479</v>
      </c>
      <c r="J10" s="85">
        <v>14911</v>
      </c>
      <c r="K10" s="85">
        <v>7272</v>
      </c>
      <c r="L10" s="85">
        <v>2822</v>
      </c>
      <c r="M10" s="51">
        <v>0</v>
      </c>
      <c r="N10" s="95">
        <v>0</v>
      </c>
      <c r="O10" s="13">
        <f t="shared" si="2"/>
        <v>67661</v>
      </c>
      <c r="P10" s="1"/>
      <c r="Q10" s="1"/>
    </row>
    <row r="11" spans="1:17" x14ac:dyDescent="0.2">
      <c r="A11" s="156"/>
      <c r="B11" s="51">
        <v>2017</v>
      </c>
      <c r="C11" s="52">
        <v>0</v>
      </c>
      <c r="D11" s="53">
        <v>0</v>
      </c>
      <c r="E11" s="53">
        <v>0</v>
      </c>
      <c r="F11" s="53">
        <v>4099</v>
      </c>
      <c r="G11" s="53">
        <v>7854</v>
      </c>
      <c r="H11" s="53">
        <v>8448</v>
      </c>
      <c r="I11" s="53">
        <v>21007</v>
      </c>
      <c r="J11" s="53">
        <v>17894</v>
      </c>
      <c r="K11" s="60">
        <v>6299</v>
      </c>
      <c r="L11" s="60">
        <v>2362</v>
      </c>
      <c r="M11" s="53">
        <v>0</v>
      </c>
      <c r="N11" s="53">
        <v>0</v>
      </c>
      <c r="O11" s="13">
        <f t="shared" si="2"/>
        <v>67963</v>
      </c>
      <c r="P11" s="1"/>
      <c r="Q11" s="1"/>
    </row>
    <row r="12" spans="1:17" x14ac:dyDescent="0.2">
      <c r="A12" s="156"/>
      <c r="B12" s="51">
        <v>2016</v>
      </c>
      <c r="C12" s="52">
        <v>0</v>
      </c>
      <c r="D12" s="53">
        <v>0</v>
      </c>
      <c r="E12" s="53">
        <v>1334</v>
      </c>
      <c r="F12" s="53">
        <v>2434</v>
      </c>
      <c r="G12" s="53">
        <v>7296</v>
      </c>
      <c r="H12" s="53">
        <v>7679</v>
      </c>
      <c r="I12" s="53">
        <v>21945</v>
      </c>
      <c r="J12" s="53">
        <v>17858</v>
      </c>
      <c r="K12" s="53">
        <v>6737</v>
      </c>
      <c r="L12" s="53">
        <v>2734</v>
      </c>
      <c r="M12" s="53">
        <v>30</v>
      </c>
      <c r="N12" s="54">
        <v>26</v>
      </c>
      <c r="O12" s="13">
        <f t="shared" si="2"/>
        <v>68073</v>
      </c>
      <c r="P12" s="1"/>
      <c r="Q12" s="1"/>
    </row>
    <row r="13" spans="1:17" x14ac:dyDescent="0.2">
      <c r="A13" s="156"/>
      <c r="B13" s="55">
        <v>2015</v>
      </c>
      <c r="C13" s="56">
        <v>0</v>
      </c>
      <c r="D13" s="57">
        <v>0</v>
      </c>
      <c r="E13" s="57">
        <v>0</v>
      </c>
      <c r="F13" s="57">
        <v>2436</v>
      </c>
      <c r="G13" s="57">
        <v>9104</v>
      </c>
      <c r="H13" s="57">
        <v>8017</v>
      </c>
      <c r="I13" s="57">
        <v>17371</v>
      </c>
      <c r="J13" s="57">
        <v>14534</v>
      </c>
      <c r="K13" s="57">
        <v>5799</v>
      </c>
      <c r="L13" s="57">
        <v>2486</v>
      </c>
      <c r="M13" s="57">
        <v>340</v>
      </c>
      <c r="N13" s="58">
        <v>0</v>
      </c>
      <c r="O13" s="13">
        <f t="shared" si="2"/>
        <v>60087</v>
      </c>
      <c r="P13" s="1"/>
      <c r="Q13" s="1"/>
    </row>
    <row r="14" spans="1:17" x14ac:dyDescent="0.2">
      <c r="A14" s="156"/>
      <c r="B14" s="17">
        <v>2014</v>
      </c>
      <c r="C14" s="59">
        <v>0</v>
      </c>
      <c r="D14" s="60">
        <v>0</v>
      </c>
      <c r="E14" s="60">
        <v>0</v>
      </c>
      <c r="F14" s="60">
        <v>3545</v>
      </c>
      <c r="G14" s="60">
        <v>6795</v>
      </c>
      <c r="H14" s="60">
        <v>7980</v>
      </c>
      <c r="I14" s="60">
        <v>16070</v>
      </c>
      <c r="J14" s="60">
        <v>18714</v>
      </c>
      <c r="K14" s="60">
        <v>4180</v>
      </c>
      <c r="L14" s="60">
        <v>2653</v>
      </c>
      <c r="M14" s="60">
        <v>0</v>
      </c>
      <c r="N14" s="61">
        <v>0</v>
      </c>
      <c r="O14" s="13">
        <f t="shared" si="2"/>
        <v>59937</v>
      </c>
      <c r="P14" s="1"/>
      <c r="Q14" s="1"/>
    </row>
    <row r="15" spans="1:17" ht="12.4" hidden="1" customHeight="1" x14ac:dyDescent="0.2">
      <c r="A15" s="156"/>
      <c r="B15" s="6">
        <v>2013</v>
      </c>
      <c r="C15" s="62">
        <v>0</v>
      </c>
      <c r="D15" s="63">
        <v>0</v>
      </c>
      <c r="E15" s="63">
        <v>0</v>
      </c>
      <c r="F15" s="63">
        <v>953</v>
      </c>
      <c r="G15" s="63">
        <v>6078</v>
      </c>
      <c r="H15" s="63">
        <v>7030</v>
      </c>
      <c r="I15" s="63">
        <v>15298</v>
      </c>
      <c r="J15" s="63">
        <v>16201</v>
      </c>
      <c r="K15" s="63">
        <v>4385</v>
      </c>
      <c r="L15" s="63">
        <v>2298</v>
      </c>
      <c r="M15" s="63">
        <v>0</v>
      </c>
      <c r="N15" s="64">
        <v>0</v>
      </c>
      <c r="O15" s="13">
        <f t="shared" si="2"/>
        <v>52243</v>
      </c>
      <c r="P15" s="1"/>
      <c r="Q15" s="1"/>
    </row>
    <row r="16" spans="1:17" ht="13.15" hidden="1" customHeight="1" x14ac:dyDescent="0.2">
      <c r="A16" s="156"/>
      <c r="B16" s="17">
        <v>2012</v>
      </c>
      <c r="C16" s="59">
        <v>0</v>
      </c>
      <c r="D16" s="60">
        <v>0</v>
      </c>
      <c r="E16" s="60">
        <v>47</v>
      </c>
      <c r="F16" s="60">
        <v>2769</v>
      </c>
      <c r="G16" s="60">
        <v>7174</v>
      </c>
      <c r="H16" s="60">
        <v>8304</v>
      </c>
      <c r="I16" s="60">
        <v>16848</v>
      </c>
      <c r="J16" s="60">
        <v>16945</v>
      </c>
      <c r="K16" s="60">
        <v>5735</v>
      </c>
      <c r="L16" s="60">
        <v>912</v>
      </c>
      <c r="M16" s="60">
        <v>0</v>
      </c>
      <c r="N16" s="61">
        <v>0</v>
      </c>
      <c r="O16" s="13">
        <f t="shared" si="2"/>
        <v>58734</v>
      </c>
      <c r="P16" s="1"/>
      <c r="Q16" s="1"/>
    </row>
    <row r="17" spans="1:17" ht="13.15" hidden="1" customHeight="1" x14ac:dyDescent="0.2">
      <c r="A17" s="156"/>
      <c r="B17" s="17">
        <v>2011</v>
      </c>
      <c r="C17" s="59">
        <v>0</v>
      </c>
      <c r="D17" s="60">
        <v>0</v>
      </c>
      <c r="E17" s="60">
        <v>0</v>
      </c>
      <c r="F17" s="60">
        <v>4222</v>
      </c>
      <c r="G17" s="60">
        <v>6655</v>
      </c>
      <c r="H17" s="60">
        <v>7996</v>
      </c>
      <c r="I17" s="60">
        <v>18779</v>
      </c>
      <c r="J17" s="60">
        <v>15732</v>
      </c>
      <c r="K17" s="60">
        <v>7092</v>
      </c>
      <c r="L17" s="60">
        <v>2766</v>
      </c>
      <c r="M17" s="60">
        <v>0</v>
      </c>
      <c r="N17" s="61">
        <v>0</v>
      </c>
      <c r="O17" s="13">
        <f t="shared" si="2"/>
        <v>63242</v>
      </c>
      <c r="P17" s="1"/>
      <c r="Q17" s="1"/>
    </row>
    <row r="18" spans="1:17" ht="13.15" hidden="1" customHeight="1" x14ac:dyDescent="0.2">
      <c r="A18" s="157"/>
      <c r="B18" s="17">
        <v>2010</v>
      </c>
      <c r="C18" s="65">
        <v>0</v>
      </c>
      <c r="D18" s="66">
        <v>0</v>
      </c>
      <c r="E18" s="66">
        <v>0</v>
      </c>
      <c r="F18" s="66">
        <v>3145</v>
      </c>
      <c r="G18" s="66">
        <v>5272</v>
      </c>
      <c r="H18" s="66">
        <v>7603</v>
      </c>
      <c r="I18" s="66">
        <v>17779</v>
      </c>
      <c r="J18" s="66">
        <v>13777</v>
      </c>
      <c r="K18" s="66">
        <v>4576</v>
      </c>
      <c r="L18" s="66">
        <v>2543</v>
      </c>
      <c r="M18" s="66">
        <v>0</v>
      </c>
      <c r="N18" s="67">
        <v>0</v>
      </c>
      <c r="O18" s="23">
        <f t="shared" si="2"/>
        <v>54695</v>
      </c>
      <c r="P18" s="1"/>
      <c r="Q18" s="1"/>
    </row>
    <row r="19" spans="1:17" ht="13.5" thickBot="1" x14ac:dyDescent="0.25">
      <c r="A19" s="24" t="s">
        <v>16</v>
      </c>
      <c r="B19" s="25"/>
      <c r="C19" s="68">
        <f>AVERAGE(C2:C18)</f>
        <v>0</v>
      </c>
      <c r="D19" s="68">
        <f t="shared" ref="D19:O19" si="3">AVERAGE(D2:D18)</f>
        <v>0</v>
      </c>
      <c r="E19" s="68">
        <f t="shared" si="3"/>
        <v>259.52941176470586</v>
      </c>
      <c r="F19" s="68">
        <f t="shared" si="3"/>
        <v>2962.0588235294117</v>
      </c>
      <c r="G19" s="68">
        <f t="shared" si="3"/>
        <v>6874.4705882352937</v>
      </c>
      <c r="H19" s="68">
        <f t="shared" si="3"/>
        <v>7589.5625</v>
      </c>
      <c r="I19" s="68">
        <f t="shared" si="3"/>
        <v>17573.4375</v>
      </c>
      <c r="J19" s="68">
        <f t="shared" si="3"/>
        <v>15818.8125</v>
      </c>
      <c r="K19" s="68">
        <f t="shared" si="3"/>
        <v>5732.6875</v>
      </c>
      <c r="L19" s="68">
        <f t="shared" si="3"/>
        <v>2690.25</v>
      </c>
      <c r="M19" s="68">
        <f t="shared" si="3"/>
        <v>57.4375</v>
      </c>
      <c r="N19" s="68">
        <f t="shared" si="3"/>
        <v>1.625</v>
      </c>
      <c r="O19" s="69">
        <f t="shared" si="3"/>
        <v>56650.23529411765</v>
      </c>
      <c r="P19" s="1"/>
      <c r="Q19" s="1"/>
    </row>
    <row r="20" spans="1:17" ht="14.25" thickTop="1" thickBo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25" thickTop="1" thickBot="1" x14ac:dyDescent="0.25">
      <c r="A21" s="165" t="s">
        <v>23</v>
      </c>
      <c r="B21" s="140">
        <v>2026</v>
      </c>
      <c r="C21" s="132">
        <v>0</v>
      </c>
      <c r="D21" s="132">
        <v>0</v>
      </c>
      <c r="E21" s="132">
        <v>82</v>
      </c>
      <c r="F21" s="132">
        <v>4912</v>
      </c>
      <c r="G21" s="132">
        <v>8293</v>
      </c>
      <c r="H21" s="132"/>
      <c r="I21" s="132"/>
      <c r="J21" s="132"/>
      <c r="K21" s="132"/>
      <c r="L21" s="132"/>
      <c r="M21" s="132"/>
      <c r="N21" s="132"/>
      <c r="O21" s="141">
        <f t="shared" ref="O21" si="4">SUM(C21:N21)</f>
        <v>13287</v>
      </c>
      <c r="P21" s="1"/>
      <c r="Q21" s="1"/>
    </row>
    <row r="22" spans="1:17" ht="13.5" thickTop="1" x14ac:dyDescent="0.2">
      <c r="A22" s="166"/>
      <c r="B22" s="150">
        <v>2025</v>
      </c>
      <c r="C22" s="142">
        <v>25</v>
      </c>
      <c r="D22" s="143">
        <v>12</v>
      </c>
      <c r="E22" s="143">
        <v>0</v>
      </c>
      <c r="F22" s="143">
        <v>4638</v>
      </c>
      <c r="G22" s="143">
        <v>8613</v>
      </c>
      <c r="H22" s="143">
        <v>7245</v>
      </c>
      <c r="I22" s="143">
        <v>13764</v>
      </c>
      <c r="J22" s="143">
        <v>15694</v>
      </c>
      <c r="K22" s="143">
        <v>6566</v>
      </c>
      <c r="L22" s="143">
        <v>6010</v>
      </c>
      <c r="M22" s="143">
        <v>599</v>
      </c>
      <c r="N22" s="152">
        <v>0</v>
      </c>
      <c r="O22" s="145">
        <f t="shared" ref="O22:O37" si="5">SUM(C22:N22)</f>
        <v>63166</v>
      </c>
      <c r="P22" s="1"/>
      <c r="Q22" s="1"/>
    </row>
    <row r="23" spans="1:17" x14ac:dyDescent="0.2">
      <c r="A23" s="166"/>
      <c r="B23" s="99">
        <v>2024</v>
      </c>
      <c r="C23" s="106">
        <v>0</v>
      </c>
      <c r="D23" s="82">
        <v>0</v>
      </c>
      <c r="E23" s="82">
        <v>1066</v>
      </c>
      <c r="F23" s="82">
        <v>4347</v>
      </c>
      <c r="G23" s="82">
        <v>8537</v>
      </c>
      <c r="H23" s="82">
        <v>7394</v>
      </c>
      <c r="I23" s="82">
        <v>13189</v>
      </c>
      <c r="J23" s="82">
        <v>15009</v>
      </c>
      <c r="K23" s="82">
        <v>4997</v>
      </c>
      <c r="L23" s="82">
        <v>5334</v>
      </c>
      <c r="M23" s="82">
        <v>567</v>
      </c>
      <c r="N23" s="83">
        <v>0</v>
      </c>
      <c r="O23" s="10">
        <f t="shared" si="5"/>
        <v>60440</v>
      </c>
      <c r="P23" s="1"/>
      <c r="Q23" s="1"/>
    </row>
    <row r="24" spans="1:17" x14ac:dyDescent="0.2">
      <c r="A24" s="166"/>
      <c r="B24" s="99">
        <v>2023</v>
      </c>
      <c r="C24" s="106">
        <v>0</v>
      </c>
      <c r="D24" s="82">
        <v>0</v>
      </c>
      <c r="E24" s="82">
        <v>14</v>
      </c>
      <c r="F24" s="82">
        <v>5359</v>
      </c>
      <c r="G24" s="82">
        <v>8015</v>
      </c>
      <c r="H24" s="82">
        <v>7749</v>
      </c>
      <c r="I24" s="82">
        <v>14321</v>
      </c>
      <c r="J24" s="82">
        <v>17041</v>
      </c>
      <c r="K24" s="82">
        <v>7913</v>
      </c>
      <c r="L24" s="82">
        <v>5814</v>
      </c>
      <c r="M24" s="82">
        <v>0</v>
      </c>
      <c r="N24" s="83">
        <v>0</v>
      </c>
      <c r="O24" s="10">
        <f t="shared" si="5"/>
        <v>66226</v>
      </c>
      <c r="P24" s="1"/>
      <c r="Q24" s="1"/>
    </row>
    <row r="25" spans="1:17" x14ac:dyDescent="0.2">
      <c r="A25" s="166"/>
      <c r="B25" s="126">
        <v>2022</v>
      </c>
      <c r="C25" s="106">
        <v>0</v>
      </c>
      <c r="D25" s="82">
        <v>0</v>
      </c>
      <c r="E25" s="82">
        <v>0</v>
      </c>
      <c r="F25" s="82">
        <v>3160</v>
      </c>
      <c r="G25" s="82">
        <v>5635</v>
      </c>
      <c r="H25" s="82">
        <v>6670</v>
      </c>
      <c r="I25" s="82">
        <v>14233</v>
      </c>
      <c r="J25" s="82">
        <v>14751</v>
      </c>
      <c r="K25" s="82">
        <v>6023</v>
      </c>
      <c r="L25" s="82">
        <v>5458</v>
      </c>
      <c r="M25" s="82">
        <v>0</v>
      </c>
      <c r="N25" s="83">
        <v>0</v>
      </c>
      <c r="O25" s="10">
        <f t="shared" si="5"/>
        <v>55930</v>
      </c>
      <c r="P25" s="1"/>
      <c r="Q25" s="1"/>
    </row>
    <row r="26" spans="1:17" x14ac:dyDescent="0.2">
      <c r="A26" s="166"/>
      <c r="B26" s="99">
        <v>2021</v>
      </c>
      <c r="C26" s="103">
        <v>0</v>
      </c>
      <c r="D26" s="81">
        <v>0</v>
      </c>
      <c r="E26" s="81">
        <v>0</v>
      </c>
      <c r="F26" s="81">
        <v>0</v>
      </c>
      <c r="G26" s="81">
        <v>0</v>
      </c>
      <c r="H26" s="82">
        <v>2603</v>
      </c>
      <c r="I26" s="82">
        <v>9832</v>
      </c>
      <c r="J26" s="82">
        <v>10790</v>
      </c>
      <c r="K26" s="81">
        <v>4401</v>
      </c>
      <c r="L26" s="81">
        <v>3606</v>
      </c>
      <c r="M26" s="81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">
      <c r="A27" s="166"/>
      <c r="B27" s="99">
        <v>2020</v>
      </c>
      <c r="C27" s="103">
        <v>0</v>
      </c>
      <c r="D27" s="81">
        <v>0</v>
      </c>
      <c r="E27" s="81">
        <v>17</v>
      </c>
      <c r="F27" s="81">
        <v>0</v>
      </c>
      <c r="G27" s="81">
        <v>334</v>
      </c>
      <c r="H27" s="82">
        <v>2517</v>
      </c>
      <c r="I27" s="82">
        <v>11749</v>
      </c>
      <c r="J27" s="82">
        <v>13094</v>
      </c>
      <c r="K27" s="82">
        <v>5505</v>
      </c>
      <c r="L27" s="81">
        <v>776</v>
      </c>
      <c r="M27" s="81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">
      <c r="A28" s="166"/>
      <c r="B28" s="99">
        <v>2019</v>
      </c>
      <c r="C28" s="103">
        <v>0</v>
      </c>
      <c r="D28" s="81">
        <v>0</v>
      </c>
      <c r="E28" s="81">
        <v>262</v>
      </c>
      <c r="F28" s="82">
        <v>3631</v>
      </c>
      <c r="G28" s="82">
        <v>6715</v>
      </c>
      <c r="H28" s="82">
        <v>6420</v>
      </c>
      <c r="I28" s="82">
        <v>11693</v>
      </c>
      <c r="J28" s="82">
        <v>13164</v>
      </c>
      <c r="K28" s="82">
        <v>5683</v>
      </c>
      <c r="L28" s="81">
        <v>4924</v>
      </c>
      <c r="M28" s="81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">
      <c r="A29" s="166"/>
      <c r="B29" s="112">
        <v>2018</v>
      </c>
      <c r="C29" s="8">
        <v>0</v>
      </c>
      <c r="D29" s="9">
        <v>12</v>
      </c>
      <c r="E29" s="9">
        <v>450</v>
      </c>
      <c r="F29" s="9">
        <v>3576</v>
      </c>
      <c r="G29" s="94">
        <v>6372</v>
      </c>
      <c r="H29" s="9">
        <v>5665</v>
      </c>
      <c r="I29" s="9">
        <v>11179</v>
      </c>
      <c r="J29" s="9">
        <v>11384</v>
      </c>
      <c r="K29" s="94">
        <v>6634</v>
      </c>
      <c r="L29" s="9">
        <v>4384</v>
      </c>
      <c r="M29" s="9">
        <v>18</v>
      </c>
      <c r="N29" s="96">
        <v>304</v>
      </c>
      <c r="O29" s="97">
        <f t="shared" si="5"/>
        <v>49978</v>
      </c>
      <c r="P29" s="1"/>
      <c r="Q29" s="1"/>
    </row>
    <row r="30" spans="1:17" x14ac:dyDescent="0.2">
      <c r="A30" s="166"/>
      <c r="B30" s="95">
        <v>2017</v>
      </c>
      <c r="C30" s="94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6">
        <v>241</v>
      </c>
      <c r="O30" s="97">
        <f t="shared" si="5"/>
        <v>50150</v>
      </c>
      <c r="P30" s="1"/>
      <c r="Q30" s="1"/>
    </row>
    <row r="31" spans="1:17" x14ac:dyDescent="0.2">
      <c r="A31" s="166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">
      <c r="A32" s="166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">
      <c r="A33" s="166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15" hidden="1" customHeight="1" x14ac:dyDescent="0.2">
      <c r="A34" s="138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15" hidden="1" customHeight="1" x14ac:dyDescent="0.2">
      <c r="A35" s="138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15" hidden="1" customHeight="1" x14ac:dyDescent="0.2">
      <c r="A36" s="138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15" hidden="1" customHeight="1" x14ac:dyDescent="0.2">
      <c r="A37" s="139"/>
      <c r="B37" s="70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1">
        <f t="shared" si="5"/>
        <v>38550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23.705882352941178</v>
      </c>
      <c r="E38" s="26">
        <f t="shared" si="6"/>
        <v>186</v>
      </c>
      <c r="F38" s="26">
        <f t="shared" si="6"/>
        <v>3006</v>
      </c>
      <c r="G38" s="26">
        <f t="shared" si="6"/>
        <v>5702.4705882352937</v>
      </c>
      <c r="H38" s="26">
        <f t="shared" si="6"/>
        <v>5459.375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9">
        <f t="shared" si="6"/>
        <v>45203.352941176468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24</v>
      </c>
      <c r="B40" s="140">
        <v>2026</v>
      </c>
      <c r="C40" s="132">
        <v>0</v>
      </c>
      <c r="D40" s="132">
        <v>0</v>
      </c>
      <c r="E40" s="132">
        <v>0</v>
      </c>
      <c r="F40" s="132">
        <v>1480</v>
      </c>
      <c r="G40" s="132">
        <v>2510</v>
      </c>
      <c r="H40" s="132"/>
      <c r="I40" s="132"/>
      <c r="J40" s="132"/>
      <c r="K40" s="132"/>
      <c r="L40" s="132"/>
      <c r="M40" s="132"/>
      <c r="N40" s="132"/>
      <c r="O40" s="141">
        <f t="shared" ref="O40" si="7">SUM(C40:N40)</f>
        <v>3990</v>
      </c>
      <c r="P40" s="1"/>
      <c r="Q40" s="1"/>
    </row>
    <row r="41" spans="1:17" ht="13.5" thickTop="1" x14ac:dyDescent="0.2">
      <c r="A41" s="158"/>
      <c r="B41" s="150">
        <v>2025</v>
      </c>
      <c r="C41" s="142">
        <v>0</v>
      </c>
      <c r="D41" s="143">
        <v>0</v>
      </c>
      <c r="E41" s="143">
        <v>22</v>
      </c>
      <c r="F41" s="143">
        <v>2057</v>
      </c>
      <c r="G41" s="143">
        <v>2604</v>
      </c>
      <c r="H41" s="143">
        <v>2720</v>
      </c>
      <c r="I41" s="143">
        <v>4503</v>
      </c>
      <c r="J41" s="143">
        <v>5257</v>
      </c>
      <c r="K41" s="143">
        <v>1378</v>
      </c>
      <c r="L41" s="143">
        <v>962</v>
      </c>
      <c r="M41" s="143">
        <v>1396</v>
      </c>
      <c r="N41" s="152">
        <v>673</v>
      </c>
      <c r="O41" s="145">
        <f t="shared" ref="O41:O56" si="8">SUM(C41:N41)</f>
        <v>21572</v>
      </c>
      <c r="P41" s="1"/>
      <c r="Q41" s="1"/>
    </row>
    <row r="42" spans="1:17" x14ac:dyDescent="0.2">
      <c r="A42" s="158"/>
      <c r="B42" s="99">
        <v>2024</v>
      </c>
      <c r="C42" s="106">
        <v>20</v>
      </c>
      <c r="D42" s="82">
        <v>0</v>
      </c>
      <c r="E42" s="82">
        <v>670</v>
      </c>
      <c r="F42" s="82">
        <v>949</v>
      </c>
      <c r="G42" s="82">
        <v>1950</v>
      </c>
      <c r="H42" s="82">
        <v>2218</v>
      </c>
      <c r="I42" s="82">
        <v>4735</v>
      </c>
      <c r="J42" s="82">
        <v>4915</v>
      </c>
      <c r="K42" s="82">
        <v>1222</v>
      </c>
      <c r="L42" s="82">
        <v>1685</v>
      </c>
      <c r="M42" s="82">
        <v>160</v>
      </c>
      <c r="N42" s="83">
        <v>814</v>
      </c>
      <c r="O42" s="10">
        <f t="shared" si="8"/>
        <v>19338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25</v>
      </c>
      <c r="E43" s="82">
        <v>23</v>
      </c>
      <c r="F43" s="82">
        <v>1208</v>
      </c>
      <c r="G43" s="82">
        <v>1528</v>
      </c>
      <c r="H43" s="82">
        <v>2158</v>
      </c>
      <c r="I43" s="82">
        <v>3807</v>
      </c>
      <c r="J43" s="82">
        <v>3560</v>
      </c>
      <c r="K43" s="82">
        <v>2136</v>
      </c>
      <c r="L43" s="82">
        <v>862</v>
      </c>
      <c r="M43" s="82">
        <v>8</v>
      </c>
      <c r="N43" s="83">
        <v>411</v>
      </c>
      <c r="O43" s="10">
        <f t="shared" si="8"/>
        <v>15726</v>
      </c>
      <c r="P43" s="1"/>
      <c r="Q43" s="1"/>
    </row>
    <row r="44" spans="1:17" x14ac:dyDescent="0.2">
      <c r="A44" s="158"/>
      <c r="B44" s="126">
        <v>2022</v>
      </c>
      <c r="C44" s="106">
        <v>0</v>
      </c>
      <c r="D44" s="82">
        <v>0</v>
      </c>
      <c r="E44" s="82">
        <v>0</v>
      </c>
      <c r="F44" s="82">
        <v>1348</v>
      </c>
      <c r="G44" s="82">
        <v>1624</v>
      </c>
      <c r="H44" s="82">
        <v>2255</v>
      </c>
      <c r="I44" s="82">
        <v>4634</v>
      </c>
      <c r="J44" s="82">
        <v>5096</v>
      </c>
      <c r="K44" s="82">
        <v>1361</v>
      </c>
      <c r="L44" s="82">
        <v>1046</v>
      </c>
      <c r="M44" s="82">
        <v>15</v>
      </c>
      <c r="N44" s="83">
        <v>546</v>
      </c>
      <c r="O44" s="10">
        <f t="shared" si="8"/>
        <v>17925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7</v>
      </c>
      <c r="H45" s="82">
        <v>879</v>
      </c>
      <c r="I45" s="82">
        <v>4143</v>
      </c>
      <c r="J45" s="82">
        <v>4639</v>
      </c>
      <c r="K45" s="82">
        <v>1225</v>
      </c>
      <c r="L45" s="82">
        <v>615</v>
      </c>
      <c r="M45" s="82">
        <v>11</v>
      </c>
      <c r="N45" s="83">
        <v>49</v>
      </c>
      <c r="O45" s="10">
        <f t="shared" si="8"/>
        <v>11568</v>
      </c>
      <c r="P45" s="1"/>
      <c r="Q45" s="1"/>
    </row>
    <row r="46" spans="1:17" x14ac:dyDescent="0.2">
      <c r="A46" s="158"/>
      <c r="B46" s="6">
        <v>2020</v>
      </c>
      <c r="C46" s="102">
        <v>0</v>
      </c>
      <c r="D46" s="82">
        <v>0</v>
      </c>
      <c r="E46" s="82">
        <v>0</v>
      </c>
      <c r="F46" s="82">
        <v>0</v>
      </c>
      <c r="G46" s="82">
        <v>204</v>
      </c>
      <c r="H46" s="82">
        <v>1409</v>
      </c>
      <c r="I46" s="82">
        <v>7077</v>
      </c>
      <c r="J46" s="82">
        <v>7324</v>
      </c>
      <c r="K46" s="82">
        <v>2011</v>
      </c>
      <c r="L46" s="82">
        <v>246</v>
      </c>
      <c r="M46" s="82">
        <v>0</v>
      </c>
      <c r="N46" s="83">
        <v>0</v>
      </c>
      <c r="O46" s="10">
        <f t="shared" si="8"/>
        <v>18271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97</v>
      </c>
      <c r="F47" s="82">
        <v>1848</v>
      </c>
      <c r="G47" s="82">
        <v>1733</v>
      </c>
      <c r="H47" s="82">
        <v>2983</v>
      </c>
      <c r="I47" s="82">
        <v>5328</v>
      </c>
      <c r="J47" s="82">
        <v>6653</v>
      </c>
      <c r="K47" s="82">
        <v>1600</v>
      </c>
      <c r="L47" s="82">
        <v>1104</v>
      </c>
      <c r="M47" s="82">
        <v>106</v>
      </c>
      <c r="N47" s="83">
        <v>1247</v>
      </c>
      <c r="O47" s="10">
        <f t="shared" si="8"/>
        <v>22699</v>
      </c>
      <c r="P47" s="1"/>
      <c r="Q47" s="1"/>
    </row>
    <row r="48" spans="1:17" x14ac:dyDescent="0.2">
      <c r="A48" s="158"/>
      <c r="B48" s="112">
        <v>2018</v>
      </c>
      <c r="C48" s="94">
        <v>0</v>
      </c>
      <c r="D48" s="9">
        <v>0</v>
      </c>
      <c r="E48" s="9">
        <v>226</v>
      </c>
      <c r="F48" s="9">
        <v>954</v>
      </c>
      <c r="G48" s="94">
        <v>1800</v>
      </c>
      <c r="H48" s="9">
        <v>2441</v>
      </c>
      <c r="I48" s="9">
        <v>5017</v>
      </c>
      <c r="J48" s="9">
        <v>5165</v>
      </c>
      <c r="K48" s="9">
        <v>1855</v>
      </c>
      <c r="L48" s="94">
        <v>905</v>
      </c>
      <c r="M48" s="9">
        <v>20</v>
      </c>
      <c r="N48" s="96">
        <v>642</v>
      </c>
      <c r="O48" s="10">
        <f t="shared" si="8"/>
        <v>19025</v>
      </c>
      <c r="P48" s="1"/>
      <c r="Q48" s="1"/>
    </row>
    <row r="49" spans="1:17" x14ac:dyDescent="0.2">
      <c r="A49" s="158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">
      <c r="A50" s="158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">
      <c r="A51" s="158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">
      <c r="A52" s="158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15" hidden="1" customHeight="1" x14ac:dyDescent="0.2">
      <c r="A53" s="158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15" hidden="1" customHeight="1" x14ac:dyDescent="0.2">
      <c r="A54" s="158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15" hidden="1" customHeight="1" x14ac:dyDescent="0.2">
      <c r="A55" s="158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15" hidden="1" customHeight="1" x14ac:dyDescent="0.2">
      <c r="A56" s="159"/>
      <c r="B56" s="70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1">
        <f t="shared" si="8"/>
        <v>14815</v>
      </c>
      <c r="P56" s="1"/>
      <c r="Q56" s="1"/>
    </row>
    <row r="57" spans="1:17" ht="13.5" thickBot="1" x14ac:dyDescent="0.25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</v>
      </c>
      <c r="E57" s="26">
        <f t="shared" si="9"/>
        <v>114.88235294117646</v>
      </c>
      <c r="F57" s="26">
        <f t="shared" si="9"/>
        <v>1110.4117647058824</v>
      </c>
      <c r="G57" s="26">
        <f t="shared" si="9"/>
        <v>1713.0588235294117</v>
      </c>
      <c r="H57" s="26">
        <f t="shared" si="9"/>
        <v>2186.5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9">
        <f t="shared" si="9"/>
        <v>17176.058823529413</v>
      </c>
      <c r="P57" s="1"/>
      <c r="Q57" s="1"/>
    </row>
    <row r="58" spans="1:17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25" thickTop="1" thickBot="1" x14ac:dyDescent="0.25">
      <c r="A59" s="164" t="s">
        <v>25</v>
      </c>
      <c r="B59" s="140">
        <v>2026</v>
      </c>
      <c r="C59" s="132">
        <v>0</v>
      </c>
      <c r="D59" s="132">
        <v>0</v>
      </c>
      <c r="E59" s="132">
        <v>0</v>
      </c>
      <c r="F59" s="132">
        <v>811</v>
      </c>
      <c r="G59" s="132">
        <v>2078</v>
      </c>
      <c r="H59" s="132"/>
      <c r="I59" s="132"/>
      <c r="J59" s="132"/>
      <c r="K59" s="132"/>
      <c r="L59" s="132"/>
      <c r="M59" s="132"/>
      <c r="N59" s="132"/>
      <c r="O59" s="141">
        <f t="shared" ref="O59" si="10">SUM(C59:N59)</f>
        <v>2889</v>
      </c>
      <c r="P59" s="1"/>
      <c r="Q59" s="1"/>
    </row>
    <row r="60" spans="1:17" ht="13.5" thickTop="1" x14ac:dyDescent="0.2">
      <c r="A60" s="158"/>
      <c r="B60" s="150">
        <v>2025</v>
      </c>
      <c r="C60" s="142">
        <v>0</v>
      </c>
      <c r="D60" s="143">
        <v>0</v>
      </c>
      <c r="E60" s="143">
        <v>0</v>
      </c>
      <c r="F60" s="143">
        <v>737</v>
      </c>
      <c r="G60" s="143">
        <v>1860</v>
      </c>
      <c r="H60" s="143">
        <v>1947</v>
      </c>
      <c r="I60" s="143">
        <v>3974</v>
      </c>
      <c r="J60" s="143">
        <v>3992</v>
      </c>
      <c r="K60" s="143">
        <v>1606</v>
      </c>
      <c r="L60" s="143">
        <v>659</v>
      </c>
      <c r="M60" s="143">
        <v>72</v>
      </c>
      <c r="N60" s="152">
        <v>0</v>
      </c>
      <c r="O60" s="145">
        <f t="shared" ref="O60:O75" si="11">SUM(C60:N60)</f>
        <v>14847</v>
      </c>
      <c r="P60" s="1"/>
      <c r="Q60" s="1"/>
    </row>
    <row r="61" spans="1:17" x14ac:dyDescent="0.2">
      <c r="A61" s="158"/>
      <c r="B61" s="99">
        <v>2024</v>
      </c>
      <c r="C61" s="106">
        <v>0</v>
      </c>
      <c r="D61" s="82">
        <v>0</v>
      </c>
      <c r="E61" s="82">
        <v>272</v>
      </c>
      <c r="F61" s="82">
        <v>413</v>
      </c>
      <c r="G61" s="82">
        <v>1370</v>
      </c>
      <c r="H61" s="82">
        <v>2103</v>
      </c>
      <c r="I61" s="82">
        <v>3172</v>
      </c>
      <c r="J61" s="82">
        <v>3717</v>
      </c>
      <c r="K61" s="82">
        <v>1323</v>
      </c>
      <c r="L61" s="82">
        <v>584</v>
      </c>
      <c r="M61" s="82">
        <v>93</v>
      </c>
      <c r="N61" s="83">
        <v>0</v>
      </c>
      <c r="O61" s="10">
        <f t="shared" si="11"/>
        <v>13047</v>
      </c>
      <c r="P61" s="1"/>
      <c r="Q61" s="1"/>
    </row>
    <row r="62" spans="1:17" x14ac:dyDescent="0.2">
      <c r="A62" s="158"/>
      <c r="B62" s="99">
        <v>2023</v>
      </c>
      <c r="C62" s="106">
        <v>0</v>
      </c>
      <c r="D62" s="82">
        <v>0</v>
      </c>
      <c r="E62" s="82">
        <v>0</v>
      </c>
      <c r="F62" s="82">
        <v>890</v>
      </c>
      <c r="G62" s="82">
        <v>1399</v>
      </c>
      <c r="H62" s="82">
        <v>2336</v>
      </c>
      <c r="I62" s="82">
        <v>3743</v>
      </c>
      <c r="J62" s="82">
        <v>4404</v>
      </c>
      <c r="K62" s="82">
        <v>1770</v>
      </c>
      <c r="L62" s="82">
        <v>550</v>
      </c>
      <c r="M62" s="82">
        <v>0</v>
      </c>
      <c r="N62" s="83">
        <v>0</v>
      </c>
      <c r="O62" s="10">
        <f t="shared" si="11"/>
        <v>15092</v>
      </c>
      <c r="P62" s="1"/>
      <c r="Q62" s="1"/>
    </row>
    <row r="63" spans="1:17" x14ac:dyDescent="0.2">
      <c r="A63" s="158"/>
      <c r="B63" s="126">
        <v>2022</v>
      </c>
      <c r="C63" s="106">
        <v>0</v>
      </c>
      <c r="D63" s="82">
        <v>0</v>
      </c>
      <c r="E63" s="82">
        <v>0</v>
      </c>
      <c r="F63" s="82">
        <v>594</v>
      </c>
      <c r="G63" s="82">
        <v>1580</v>
      </c>
      <c r="H63" s="82">
        <v>2168</v>
      </c>
      <c r="I63" s="82">
        <v>4227</v>
      </c>
      <c r="J63" s="82">
        <v>3987</v>
      </c>
      <c r="K63" s="82">
        <v>1348</v>
      </c>
      <c r="L63" s="82">
        <v>605</v>
      </c>
      <c r="M63" s="82">
        <v>0</v>
      </c>
      <c r="N63" s="83">
        <v>0</v>
      </c>
      <c r="O63" s="10">
        <f t="shared" si="11"/>
        <v>14509</v>
      </c>
      <c r="P63" s="1"/>
      <c r="Q63" s="1"/>
    </row>
    <row r="64" spans="1:17" x14ac:dyDescent="0.2">
      <c r="A64" s="158"/>
      <c r="B64" s="99">
        <v>2021</v>
      </c>
      <c r="C64" s="106">
        <v>0</v>
      </c>
      <c r="D64" s="82">
        <v>0</v>
      </c>
      <c r="E64" s="82">
        <v>0</v>
      </c>
      <c r="F64" s="82">
        <v>0</v>
      </c>
      <c r="G64" s="82">
        <v>5</v>
      </c>
      <c r="H64" s="82">
        <v>1584</v>
      </c>
      <c r="I64" s="82">
        <v>4909</v>
      </c>
      <c r="J64" s="82">
        <v>5191</v>
      </c>
      <c r="K64" s="82">
        <v>1565</v>
      </c>
      <c r="L64" s="82">
        <v>821</v>
      </c>
      <c r="M64" s="82">
        <v>21</v>
      </c>
      <c r="N64" s="83">
        <v>0</v>
      </c>
      <c r="O64" s="10">
        <f t="shared" si="11"/>
        <v>14096</v>
      </c>
      <c r="P64" s="1"/>
      <c r="Q64" s="1"/>
    </row>
    <row r="65" spans="1:17" x14ac:dyDescent="0.2">
      <c r="A65" s="158"/>
      <c r="B65" s="99">
        <v>2020</v>
      </c>
      <c r="C65" s="106">
        <v>0</v>
      </c>
      <c r="D65" s="82">
        <v>0</v>
      </c>
      <c r="E65" s="82">
        <v>5</v>
      </c>
      <c r="F65" s="82">
        <v>0</v>
      </c>
      <c r="G65" s="82">
        <v>311</v>
      </c>
      <c r="H65" s="82">
        <v>1926</v>
      </c>
      <c r="I65" s="82">
        <v>6090</v>
      </c>
      <c r="J65" s="82">
        <v>6152</v>
      </c>
      <c r="K65" s="82">
        <v>2476</v>
      </c>
      <c r="L65" s="82">
        <v>388</v>
      </c>
      <c r="M65" s="82">
        <v>0</v>
      </c>
      <c r="N65" s="83">
        <v>0</v>
      </c>
      <c r="O65" s="10">
        <f t="shared" si="11"/>
        <v>17348</v>
      </c>
      <c r="P65" s="1"/>
      <c r="Q65" s="1"/>
    </row>
    <row r="66" spans="1:17" x14ac:dyDescent="0.2">
      <c r="A66" s="158"/>
      <c r="B66" s="99">
        <v>2019</v>
      </c>
      <c r="C66" s="106">
        <v>0</v>
      </c>
      <c r="D66" s="82">
        <v>0</v>
      </c>
      <c r="E66" s="82">
        <v>288</v>
      </c>
      <c r="F66" s="82">
        <v>1600</v>
      </c>
      <c r="G66" s="82">
        <v>3155</v>
      </c>
      <c r="H66" s="82">
        <v>3028</v>
      </c>
      <c r="I66" s="82">
        <v>6876</v>
      </c>
      <c r="J66" s="82">
        <v>6784</v>
      </c>
      <c r="K66" s="82">
        <v>2472</v>
      </c>
      <c r="L66" s="82">
        <v>1532</v>
      </c>
      <c r="M66" s="82">
        <v>0</v>
      </c>
      <c r="N66" s="83">
        <v>0</v>
      </c>
      <c r="O66" s="10">
        <f t="shared" si="11"/>
        <v>25735</v>
      </c>
      <c r="P66" s="1"/>
      <c r="Q66" s="1"/>
    </row>
    <row r="67" spans="1:17" x14ac:dyDescent="0.2">
      <c r="A67" s="158"/>
      <c r="B67" s="115">
        <v>2018</v>
      </c>
      <c r="C67" s="94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4">
        <v>0</v>
      </c>
      <c r="N67" s="96">
        <v>1232</v>
      </c>
      <c r="O67" s="97">
        <f t="shared" si="11"/>
        <v>25013</v>
      </c>
      <c r="P67" s="1"/>
      <c r="Q67" s="1"/>
    </row>
    <row r="68" spans="1:17" x14ac:dyDescent="0.2">
      <c r="A68" s="158"/>
      <c r="B68" s="113">
        <v>2017</v>
      </c>
      <c r="C68" s="98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100">
        <v>12</v>
      </c>
      <c r="O68" s="101">
        <f t="shared" si="11"/>
        <v>26005</v>
      </c>
      <c r="P68" s="1"/>
      <c r="Q68" s="1"/>
    </row>
    <row r="69" spans="1:17" x14ac:dyDescent="0.2">
      <c r="A69" s="158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">
      <c r="A70" s="158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">
      <c r="A71" s="158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15" hidden="1" customHeight="1" x14ac:dyDescent="0.2">
      <c r="A72" s="158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15" hidden="1" customHeight="1" x14ac:dyDescent="0.2">
      <c r="A73" s="158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15" hidden="1" customHeight="1" x14ac:dyDescent="0.2">
      <c r="A74" s="158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15" hidden="1" customHeight="1" x14ac:dyDescent="0.2">
      <c r="A75" s="159"/>
      <c r="B75" s="114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1">
        <f t="shared" si="11"/>
        <v>27677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3.4705882352941178</v>
      </c>
      <c r="E76" s="26">
        <f t="shared" si="12"/>
        <v>173.05882352941177</v>
      </c>
      <c r="F76" s="26">
        <f t="shared" si="12"/>
        <v>1039.3529411764705</v>
      </c>
      <c r="G76" s="26">
        <f t="shared" si="12"/>
        <v>2112.5882352941176</v>
      </c>
      <c r="H76" s="26">
        <f t="shared" si="12"/>
        <v>2686.75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9">
        <f t="shared" si="12"/>
        <v>20469.588235294119</v>
      </c>
      <c r="P76" s="1"/>
      <c r="Q76" s="1"/>
    </row>
    <row r="77" spans="1:17" ht="14.25" thickTop="1" thickBot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25" thickTop="1" thickBot="1" x14ac:dyDescent="0.25">
      <c r="A78" s="164" t="s">
        <v>26</v>
      </c>
      <c r="B78" s="140">
        <v>2026</v>
      </c>
      <c r="C78" s="132">
        <v>0</v>
      </c>
      <c r="D78" s="132">
        <v>0</v>
      </c>
      <c r="E78" s="132">
        <v>0</v>
      </c>
      <c r="F78" s="132">
        <v>2680</v>
      </c>
      <c r="G78" s="132">
        <v>4165</v>
      </c>
      <c r="H78" s="132"/>
      <c r="I78" s="132"/>
      <c r="J78" s="132"/>
      <c r="K78" s="132"/>
      <c r="L78" s="132"/>
      <c r="M78" s="132"/>
      <c r="N78" s="132"/>
      <c r="O78" s="141">
        <f t="shared" ref="O78" si="13">SUM(C78:N78)</f>
        <v>6845</v>
      </c>
      <c r="P78" s="1"/>
      <c r="Q78" s="1"/>
    </row>
    <row r="79" spans="1:17" ht="13.5" thickTop="1" x14ac:dyDescent="0.2">
      <c r="A79" s="158"/>
      <c r="B79" s="150">
        <v>2025</v>
      </c>
      <c r="C79" s="142">
        <v>0</v>
      </c>
      <c r="D79" s="143">
        <v>0</v>
      </c>
      <c r="E79" s="143">
        <v>0</v>
      </c>
      <c r="F79" s="143">
        <v>2540</v>
      </c>
      <c r="G79" s="143">
        <v>4193</v>
      </c>
      <c r="H79" s="143">
        <v>3984</v>
      </c>
      <c r="I79" s="143">
        <v>7175</v>
      </c>
      <c r="J79" s="143">
        <v>7698</v>
      </c>
      <c r="K79" s="143">
        <v>2880</v>
      </c>
      <c r="L79" s="143">
        <v>1765</v>
      </c>
      <c r="M79" s="143">
        <v>169</v>
      </c>
      <c r="N79" s="152">
        <v>0</v>
      </c>
      <c r="O79" s="145">
        <f t="shared" ref="O79:O94" si="14">SUM(C79:N79)</f>
        <v>30404</v>
      </c>
      <c r="P79" s="1"/>
      <c r="Q79" s="1"/>
    </row>
    <row r="80" spans="1:17" x14ac:dyDescent="0.2">
      <c r="A80" s="158"/>
      <c r="B80" s="99">
        <v>2024</v>
      </c>
      <c r="C80" s="106">
        <v>0</v>
      </c>
      <c r="D80" s="82">
        <v>0</v>
      </c>
      <c r="E80" s="82">
        <v>1294</v>
      </c>
      <c r="F80" s="82">
        <v>1828</v>
      </c>
      <c r="G80" s="82">
        <v>4021</v>
      </c>
      <c r="H80" s="82">
        <v>3891</v>
      </c>
      <c r="I80" s="82">
        <v>7167</v>
      </c>
      <c r="J80" s="82">
        <v>7402</v>
      </c>
      <c r="K80" s="82">
        <v>2249</v>
      </c>
      <c r="L80" s="82">
        <v>1866</v>
      </c>
      <c r="M80" s="82">
        <v>320</v>
      </c>
      <c r="N80" s="83">
        <v>0</v>
      </c>
      <c r="O80" s="10">
        <f t="shared" si="14"/>
        <v>30038</v>
      </c>
      <c r="P80" s="1"/>
      <c r="Q80" s="1"/>
    </row>
    <row r="81" spans="1:17" x14ac:dyDescent="0.2">
      <c r="A81" s="158"/>
      <c r="B81" s="99">
        <v>2023</v>
      </c>
      <c r="C81" s="106">
        <v>0</v>
      </c>
      <c r="D81" s="82">
        <v>0</v>
      </c>
      <c r="E81" s="82">
        <v>0</v>
      </c>
      <c r="F81" s="82">
        <v>2295</v>
      </c>
      <c r="G81" s="82">
        <v>3258</v>
      </c>
      <c r="H81" s="82">
        <v>4047</v>
      </c>
      <c r="I81" s="82">
        <v>7434</v>
      </c>
      <c r="J81" s="82">
        <v>6662</v>
      </c>
      <c r="K81" s="82">
        <v>4057</v>
      </c>
      <c r="L81" s="82">
        <v>1203</v>
      </c>
      <c r="M81" s="82">
        <v>0</v>
      </c>
      <c r="N81" s="83">
        <v>0</v>
      </c>
      <c r="O81" s="10">
        <f t="shared" si="14"/>
        <v>28956</v>
      </c>
      <c r="P81" s="1"/>
      <c r="Q81" s="1"/>
    </row>
    <row r="82" spans="1:17" x14ac:dyDescent="0.2">
      <c r="A82" s="158"/>
      <c r="B82" s="126">
        <v>2022</v>
      </c>
      <c r="C82" s="106">
        <v>0</v>
      </c>
      <c r="D82" s="82">
        <v>0</v>
      </c>
      <c r="E82" s="82">
        <v>0</v>
      </c>
      <c r="F82" s="82">
        <v>1993</v>
      </c>
      <c r="G82" s="82">
        <v>3160</v>
      </c>
      <c r="H82" s="82">
        <v>3161</v>
      </c>
      <c r="I82" s="82">
        <v>7923</v>
      </c>
      <c r="J82" s="82">
        <v>7072</v>
      </c>
      <c r="K82" s="82">
        <v>2599</v>
      </c>
      <c r="L82" s="82">
        <v>2022</v>
      </c>
      <c r="M82" s="82">
        <v>0</v>
      </c>
      <c r="N82" s="83">
        <v>0</v>
      </c>
      <c r="O82" s="10">
        <f t="shared" si="14"/>
        <v>27930</v>
      </c>
      <c r="P82" s="1"/>
      <c r="Q82" s="1"/>
    </row>
    <row r="83" spans="1:17" x14ac:dyDescent="0.2">
      <c r="A83" s="158"/>
      <c r="B83" s="99">
        <v>2021</v>
      </c>
      <c r="C83" s="106">
        <v>0</v>
      </c>
      <c r="D83" s="82">
        <v>0</v>
      </c>
      <c r="E83" s="82">
        <v>0</v>
      </c>
      <c r="F83" s="82">
        <v>0</v>
      </c>
      <c r="G83" s="82">
        <v>3</v>
      </c>
      <c r="H83" s="82">
        <v>2907</v>
      </c>
      <c r="I83" s="82">
        <v>8530</v>
      </c>
      <c r="J83" s="82">
        <v>8100</v>
      </c>
      <c r="K83" s="82">
        <v>3123</v>
      </c>
      <c r="L83" s="82">
        <v>1920</v>
      </c>
      <c r="M83" s="82">
        <v>0</v>
      </c>
      <c r="N83" s="83">
        <v>0</v>
      </c>
      <c r="O83" s="10">
        <f t="shared" si="14"/>
        <v>24583</v>
      </c>
      <c r="P83" s="1"/>
      <c r="Q83" s="1"/>
    </row>
    <row r="84" spans="1:17" x14ac:dyDescent="0.2">
      <c r="A84" s="158"/>
      <c r="B84" s="99">
        <v>2020</v>
      </c>
      <c r="C84" s="106">
        <v>0</v>
      </c>
      <c r="D84" s="82">
        <v>0</v>
      </c>
      <c r="E84" s="82">
        <v>0</v>
      </c>
      <c r="F84" s="82">
        <v>0</v>
      </c>
      <c r="G84" s="82">
        <v>466</v>
      </c>
      <c r="H84" s="82">
        <v>3158</v>
      </c>
      <c r="I84" s="82">
        <v>9899</v>
      </c>
      <c r="J84" s="82">
        <v>9644</v>
      </c>
      <c r="K84" s="82">
        <v>3717</v>
      </c>
      <c r="L84" s="82">
        <v>334</v>
      </c>
      <c r="M84" s="82">
        <v>0</v>
      </c>
      <c r="N84" s="83">
        <v>0</v>
      </c>
      <c r="O84" s="10">
        <f t="shared" si="14"/>
        <v>27218</v>
      </c>
      <c r="P84" s="1"/>
      <c r="Q84" s="1"/>
    </row>
    <row r="85" spans="1:17" x14ac:dyDescent="0.2">
      <c r="A85" s="158"/>
      <c r="B85" s="99">
        <v>2019</v>
      </c>
      <c r="C85" s="106">
        <v>0</v>
      </c>
      <c r="D85" s="82">
        <v>0</v>
      </c>
      <c r="E85" s="82">
        <v>303</v>
      </c>
      <c r="F85" s="82">
        <v>2572</v>
      </c>
      <c r="G85" s="82">
        <v>3719</v>
      </c>
      <c r="H85" s="82">
        <v>4578</v>
      </c>
      <c r="I85" s="82">
        <v>8676</v>
      </c>
      <c r="J85" s="82">
        <v>9871</v>
      </c>
      <c r="K85" s="82">
        <v>3590</v>
      </c>
      <c r="L85" s="82">
        <v>1959</v>
      </c>
      <c r="M85" s="82">
        <v>0</v>
      </c>
      <c r="N85" s="83">
        <v>343</v>
      </c>
      <c r="O85" s="10">
        <f t="shared" si="14"/>
        <v>35611</v>
      </c>
      <c r="P85" s="1"/>
      <c r="Q85" s="1"/>
    </row>
    <row r="86" spans="1:17" x14ac:dyDescent="0.2">
      <c r="A86" s="158"/>
      <c r="B86" s="55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">
      <c r="A87" s="158"/>
      <c r="B87" s="95">
        <v>2017</v>
      </c>
      <c r="C87" s="94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">
      <c r="A88" s="158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">
      <c r="A89" s="158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">
      <c r="A90" s="158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15" hidden="1" customHeight="1" x14ac:dyDescent="0.2">
      <c r="A91" s="158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15" hidden="1" customHeight="1" x14ac:dyDescent="0.2">
      <c r="A92" s="158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15" hidden="1" customHeight="1" x14ac:dyDescent="0.2">
      <c r="A93" s="158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15" hidden="1" customHeight="1" x14ac:dyDescent="0.2">
      <c r="A94" s="159"/>
      <c r="B94" s="70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1">
        <f t="shared" si="14"/>
        <v>29417</v>
      </c>
      <c r="P94" s="1"/>
      <c r="Q94" s="1"/>
    </row>
    <row r="95" spans="1:17" ht="13.5" thickBot="1" x14ac:dyDescent="0.25">
      <c r="A95" s="24" t="s">
        <v>16</v>
      </c>
      <c r="B95" s="25"/>
      <c r="C95" s="26">
        <f>AVERAGE(C78:C94)</f>
        <v>0</v>
      </c>
      <c r="D95" s="26">
        <f t="shared" ref="D95:O95" si="15">AVERAGE(D78:D94)</f>
        <v>0.29411764705882354</v>
      </c>
      <c r="E95" s="26">
        <f t="shared" si="15"/>
        <v>214.23529411764707</v>
      </c>
      <c r="F95" s="26">
        <f t="shared" si="15"/>
        <v>1867</v>
      </c>
      <c r="G95" s="26">
        <f t="shared" si="15"/>
        <v>3489.0588235294117</v>
      </c>
      <c r="H95" s="26">
        <f t="shared" si="15"/>
        <v>3933.25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9">
        <f t="shared" si="15"/>
        <v>28840.411764705881</v>
      </c>
      <c r="P95" s="1"/>
      <c r="Q95" s="1"/>
    </row>
    <row r="96" spans="1:17" ht="14.25" thickTop="1" thickBot="1" x14ac:dyDescent="0.25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25" thickTop="1" thickBot="1" x14ac:dyDescent="0.25">
      <c r="A97" s="161" t="s">
        <v>27</v>
      </c>
      <c r="B97" s="140">
        <v>2026</v>
      </c>
      <c r="C97" s="132">
        <v>1009</v>
      </c>
      <c r="D97" s="132">
        <v>874</v>
      </c>
      <c r="E97" s="132">
        <v>8223</v>
      </c>
      <c r="F97" s="132">
        <v>6022</v>
      </c>
      <c r="G97" s="132">
        <v>8795</v>
      </c>
      <c r="H97" s="132"/>
      <c r="I97" s="132"/>
      <c r="J97" s="132"/>
      <c r="K97" s="132"/>
      <c r="L97" s="132"/>
      <c r="M97" s="132"/>
      <c r="N97" s="132"/>
      <c r="O97" s="141">
        <f t="shared" ref="O97" si="16">SUM(C97:N97)</f>
        <v>24923</v>
      </c>
      <c r="P97" s="1"/>
      <c r="Q97" s="1"/>
    </row>
    <row r="98" spans="1:17" ht="13.5" thickTop="1" x14ac:dyDescent="0.2">
      <c r="A98" s="162"/>
      <c r="B98" s="150">
        <v>2025</v>
      </c>
      <c r="C98" s="142">
        <v>1375</v>
      </c>
      <c r="D98" s="143">
        <v>660</v>
      </c>
      <c r="E98" s="143">
        <v>1919</v>
      </c>
      <c r="F98" s="143">
        <v>14726</v>
      </c>
      <c r="G98" s="143">
        <v>11901</v>
      </c>
      <c r="H98" s="143">
        <v>6285</v>
      </c>
      <c r="I98" s="143">
        <v>13763</v>
      </c>
      <c r="J98" s="143">
        <v>10987</v>
      </c>
      <c r="K98" s="143">
        <v>4686</v>
      </c>
      <c r="L98" s="143">
        <v>4731</v>
      </c>
      <c r="M98" s="143">
        <v>12706</v>
      </c>
      <c r="N98" s="152">
        <v>3594</v>
      </c>
      <c r="O98" s="145">
        <f t="shared" ref="O98:O113" si="17">SUM(C98:N98)</f>
        <v>87333</v>
      </c>
      <c r="P98" s="1"/>
      <c r="Q98" s="1"/>
    </row>
    <row r="99" spans="1:17" x14ac:dyDescent="0.2">
      <c r="A99" s="162"/>
      <c r="B99" s="99">
        <v>2024</v>
      </c>
      <c r="C99" s="106">
        <v>660</v>
      </c>
      <c r="D99" s="82">
        <v>1178</v>
      </c>
      <c r="E99" s="82">
        <v>9157</v>
      </c>
      <c r="F99" s="82">
        <v>5654</v>
      </c>
      <c r="G99" s="82">
        <v>10580</v>
      </c>
      <c r="H99" s="82">
        <v>7057</v>
      </c>
      <c r="I99" s="82">
        <v>12832</v>
      </c>
      <c r="J99" s="82">
        <v>12323</v>
      </c>
      <c r="K99" s="82">
        <v>3839</v>
      </c>
      <c r="L99" s="82">
        <v>4762</v>
      </c>
      <c r="M99" s="82">
        <v>9818</v>
      </c>
      <c r="N99" s="83">
        <v>7325</v>
      </c>
      <c r="O99" s="10">
        <f t="shared" si="17"/>
        <v>85185</v>
      </c>
      <c r="P99" s="1"/>
      <c r="Q99" s="1"/>
    </row>
    <row r="100" spans="1:17" x14ac:dyDescent="0.2">
      <c r="A100" s="162"/>
      <c r="B100" s="99">
        <v>2023</v>
      </c>
      <c r="C100" s="106">
        <v>751</v>
      </c>
      <c r="D100" s="82">
        <v>758</v>
      </c>
      <c r="E100" s="82">
        <v>922</v>
      </c>
      <c r="F100" s="82">
        <v>16502</v>
      </c>
      <c r="G100" s="82">
        <v>12255</v>
      </c>
      <c r="H100" s="82">
        <v>3439</v>
      </c>
      <c r="I100" s="82">
        <v>13846</v>
      </c>
      <c r="J100" s="82">
        <v>13416</v>
      </c>
      <c r="K100" s="82">
        <v>6254</v>
      </c>
      <c r="L100" s="82">
        <v>4136</v>
      </c>
      <c r="M100" s="82">
        <v>11883</v>
      </c>
      <c r="N100" s="83">
        <v>3492</v>
      </c>
      <c r="O100" s="10">
        <f t="shared" si="17"/>
        <v>87654</v>
      </c>
      <c r="P100" s="1"/>
      <c r="Q100" s="1"/>
    </row>
    <row r="101" spans="1:17" x14ac:dyDescent="0.2">
      <c r="A101" s="162"/>
      <c r="B101" s="127">
        <v>2022</v>
      </c>
      <c r="C101" s="128">
        <v>311</v>
      </c>
      <c r="D101" s="129">
        <v>698</v>
      </c>
      <c r="E101" s="129">
        <v>766</v>
      </c>
      <c r="F101" s="129">
        <v>14457</v>
      </c>
      <c r="G101" s="129">
        <v>10390</v>
      </c>
      <c r="H101" s="129">
        <v>8439</v>
      </c>
      <c r="I101" s="129">
        <v>16650</v>
      </c>
      <c r="J101" s="129">
        <v>14499</v>
      </c>
      <c r="K101" s="129">
        <v>4986</v>
      </c>
      <c r="L101" s="129">
        <v>6046</v>
      </c>
      <c r="M101" s="129">
        <v>11516</v>
      </c>
      <c r="N101" s="130">
        <v>3240</v>
      </c>
      <c r="O101" s="123">
        <f t="shared" si="17"/>
        <v>91998</v>
      </c>
      <c r="P101" s="1"/>
      <c r="Q101" s="1"/>
    </row>
    <row r="102" spans="1:17" x14ac:dyDescent="0.2">
      <c r="A102" s="162"/>
      <c r="B102" s="122">
        <v>2021</v>
      </c>
      <c r="C102" s="106">
        <v>0</v>
      </c>
      <c r="D102" s="82">
        <v>0</v>
      </c>
      <c r="E102" s="82">
        <v>0</v>
      </c>
      <c r="F102" s="82">
        <v>1245</v>
      </c>
      <c r="G102" s="82">
        <v>3570</v>
      </c>
      <c r="H102" s="82" t="s">
        <v>46</v>
      </c>
      <c r="I102" s="82">
        <v>16689</v>
      </c>
      <c r="J102" s="82">
        <v>18035</v>
      </c>
      <c r="K102" s="82">
        <v>6728</v>
      </c>
      <c r="L102" s="82">
        <v>6078</v>
      </c>
      <c r="M102" s="82">
        <v>478</v>
      </c>
      <c r="N102" s="83">
        <v>289</v>
      </c>
      <c r="O102" s="10">
        <f t="shared" si="17"/>
        <v>53112</v>
      </c>
      <c r="P102" s="1"/>
      <c r="Q102" s="1"/>
    </row>
    <row r="103" spans="1:17" x14ac:dyDescent="0.2">
      <c r="A103" s="162"/>
      <c r="B103" s="122">
        <v>2020</v>
      </c>
      <c r="C103" s="106">
        <v>1635</v>
      </c>
      <c r="D103" s="82">
        <v>939</v>
      </c>
      <c r="E103" s="82">
        <v>412</v>
      </c>
      <c r="F103" s="82">
        <v>0</v>
      </c>
      <c r="G103" s="82">
        <v>2415</v>
      </c>
      <c r="H103" s="82">
        <v>5789</v>
      </c>
      <c r="I103" s="82">
        <v>20122</v>
      </c>
      <c r="J103" s="82">
        <v>20438</v>
      </c>
      <c r="K103" s="82">
        <v>6583</v>
      </c>
      <c r="L103" s="82">
        <v>1667</v>
      </c>
      <c r="M103" s="82">
        <v>0</v>
      </c>
      <c r="N103" s="83">
        <v>52</v>
      </c>
      <c r="O103" s="123">
        <f t="shared" si="17"/>
        <v>60052</v>
      </c>
      <c r="P103" s="1"/>
      <c r="Q103" s="1"/>
    </row>
    <row r="104" spans="1:17" x14ac:dyDescent="0.2">
      <c r="A104" s="162"/>
      <c r="B104" s="118">
        <v>2019</v>
      </c>
      <c r="C104" s="106">
        <v>801</v>
      </c>
      <c r="D104" s="82">
        <v>602</v>
      </c>
      <c r="E104" s="82">
        <v>1684</v>
      </c>
      <c r="F104" s="82">
        <v>19013</v>
      </c>
      <c r="G104" s="82">
        <v>11711</v>
      </c>
      <c r="H104" s="82">
        <v>7387</v>
      </c>
      <c r="I104" s="82">
        <v>16518</v>
      </c>
      <c r="J104" s="82">
        <v>16686</v>
      </c>
      <c r="K104" s="82">
        <v>5788</v>
      </c>
      <c r="L104" s="82">
        <v>5476</v>
      </c>
      <c r="M104" s="82">
        <v>11589</v>
      </c>
      <c r="N104" s="83">
        <v>6522</v>
      </c>
      <c r="O104" s="10">
        <f t="shared" si="17"/>
        <v>103777</v>
      </c>
      <c r="P104" s="1"/>
      <c r="Q104" s="1"/>
    </row>
    <row r="105" spans="1:17" x14ac:dyDescent="0.2">
      <c r="A105" s="162"/>
      <c r="B105" s="112">
        <v>2018</v>
      </c>
      <c r="C105" s="94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6">
        <v>12904</v>
      </c>
      <c r="O105" s="10">
        <f t="shared" si="17"/>
        <v>115511</v>
      </c>
      <c r="P105" s="1"/>
      <c r="Q105" s="1"/>
    </row>
    <row r="106" spans="1:17" x14ac:dyDescent="0.2">
      <c r="A106" s="162"/>
      <c r="B106" s="95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">
      <c r="A107" s="162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">
      <c r="A108" s="162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">
      <c r="A109" s="162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15" hidden="1" customHeight="1" x14ac:dyDescent="0.2">
      <c r="A110" s="162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15" hidden="1" customHeight="1" x14ac:dyDescent="0.2">
      <c r="A111" s="162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15" hidden="1" customHeight="1" x14ac:dyDescent="0.2">
      <c r="A112" s="162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15" hidden="1" customHeight="1" x14ac:dyDescent="0.2">
      <c r="A113" s="163"/>
      <c r="B113" s="70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1">
        <f t="shared" si="17"/>
        <v>122522</v>
      </c>
      <c r="P113" s="1"/>
      <c r="Q113" s="1"/>
    </row>
    <row r="114" spans="1:17" ht="13.5" thickBot="1" x14ac:dyDescent="0.25">
      <c r="A114" s="24" t="s">
        <v>16</v>
      </c>
      <c r="B114" s="25"/>
      <c r="C114" s="26">
        <f>AVERAGE(C97:C113)</f>
        <v>1920.1176470588234</v>
      </c>
      <c r="D114" s="26">
        <f t="shared" ref="D114:O114" si="18">AVERAGE(D97:D113)</f>
        <v>1716.1764705882354</v>
      </c>
      <c r="E114" s="26">
        <f t="shared" si="18"/>
        <v>5309.2352941176468</v>
      </c>
      <c r="F114" s="26">
        <f t="shared" si="18"/>
        <v>10023.176470588236</v>
      </c>
      <c r="G114" s="26">
        <f t="shared" si="18"/>
        <v>11184.941176470587</v>
      </c>
      <c r="H114" s="26">
        <f t="shared" si="18"/>
        <v>8279.9333333333325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9">
        <f t="shared" si="18"/>
        <v>96142.529411764699</v>
      </c>
      <c r="P114" s="1"/>
      <c r="Q114" s="1"/>
    </row>
    <row r="115" spans="1:17" ht="14.25" thickTop="1" thickBot="1" x14ac:dyDescent="0.25">
      <c r="A115" s="72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1"/>
      <c r="Q115" s="1"/>
    </row>
    <row r="116" spans="1:17" ht="14.25" thickTop="1" thickBot="1" x14ac:dyDescent="0.25">
      <c r="A116" s="164" t="s">
        <v>28</v>
      </c>
      <c r="B116" s="140">
        <v>2026</v>
      </c>
      <c r="C116" s="132">
        <v>0</v>
      </c>
      <c r="D116" s="132">
        <v>0</v>
      </c>
      <c r="E116" s="132">
        <v>8</v>
      </c>
      <c r="F116" s="132">
        <v>7845</v>
      </c>
      <c r="G116" s="132">
        <v>16671</v>
      </c>
      <c r="H116" s="132"/>
      <c r="I116" s="132"/>
      <c r="J116" s="132"/>
      <c r="K116" s="132"/>
      <c r="L116" s="132"/>
      <c r="M116" s="132"/>
      <c r="N116" s="132"/>
      <c r="O116" s="141">
        <f t="shared" ref="O116" si="19">SUM(C116:N116)</f>
        <v>24524</v>
      </c>
      <c r="P116" s="1"/>
      <c r="Q116" s="1"/>
    </row>
    <row r="117" spans="1:17" ht="13.5" thickTop="1" x14ac:dyDescent="0.2">
      <c r="A117" s="158"/>
      <c r="B117" s="150">
        <v>2025</v>
      </c>
      <c r="C117" s="142">
        <v>2</v>
      </c>
      <c r="D117" s="143">
        <v>0</v>
      </c>
      <c r="E117" s="143">
        <v>16</v>
      </c>
      <c r="F117" s="143">
        <v>9288</v>
      </c>
      <c r="G117" s="143">
        <v>16418</v>
      </c>
      <c r="H117" s="143">
        <v>15128</v>
      </c>
      <c r="I117" s="143">
        <v>30735</v>
      </c>
      <c r="J117" s="143">
        <v>33685</v>
      </c>
      <c r="K117" s="143">
        <v>9503</v>
      </c>
      <c r="L117" s="143">
        <v>5031</v>
      </c>
      <c r="M117" s="143">
        <v>520</v>
      </c>
      <c r="N117" s="152">
        <v>0</v>
      </c>
      <c r="O117" s="145">
        <f t="shared" ref="O117:O132" si="20">SUM(C117:N117)</f>
        <v>120326</v>
      </c>
      <c r="P117" s="1"/>
      <c r="Q117" s="1"/>
    </row>
    <row r="118" spans="1:17" x14ac:dyDescent="0.2">
      <c r="A118" s="158"/>
      <c r="B118" s="99">
        <v>2024</v>
      </c>
      <c r="C118" s="106">
        <v>0</v>
      </c>
      <c r="D118" s="82">
        <v>44</v>
      </c>
      <c r="E118" s="82">
        <v>2481</v>
      </c>
      <c r="F118" s="82">
        <v>4312</v>
      </c>
      <c r="G118" s="82">
        <v>10535</v>
      </c>
      <c r="H118" s="82">
        <v>11379</v>
      </c>
      <c r="I118" s="82">
        <v>26819</v>
      </c>
      <c r="J118" s="82">
        <v>23723</v>
      </c>
      <c r="K118" s="82">
        <v>5468</v>
      </c>
      <c r="L118" s="82">
        <v>4822</v>
      </c>
      <c r="M118" s="82">
        <v>649</v>
      </c>
      <c r="N118" s="83">
        <v>0</v>
      </c>
      <c r="O118" s="10">
        <f t="shared" si="20"/>
        <v>90232</v>
      </c>
      <c r="P118" s="1"/>
      <c r="Q118" s="1"/>
    </row>
    <row r="119" spans="1:17" x14ac:dyDescent="0.2">
      <c r="A119" s="158"/>
      <c r="B119" s="99">
        <v>2023</v>
      </c>
      <c r="C119" s="106">
        <v>0</v>
      </c>
      <c r="D119" s="82">
        <v>0</v>
      </c>
      <c r="E119" s="82">
        <v>0</v>
      </c>
      <c r="F119" s="82">
        <v>6225</v>
      </c>
      <c r="G119" s="82">
        <v>12339</v>
      </c>
      <c r="H119" s="82">
        <v>12757</v>
      </c>
      <c r="I119" s="82">
        <v>27592</v>
      </c>
      <c r="J119" s="82">
        <v>21400</v>
      </c>
      <c r="K119" s="82">
        <v>10655</v>
      </c>
      <c r="L119" s="82">
        <v>4198</v>
      </c>
      <c r="M119" s="82">
        <v>0</v>
      </c>
      <c r="N119" s="83">
        <v>0</v>
      </c>
      <c r="O119" s="10">
        <f t="shared" si="20"/>
        <v>95166</v>
      </c>
      <c r="P119" s="1"/>
      <c r="Q119" s="1"/>
    </row>
    <row r="120" spans="1:17" x14ac:dyDescent="0.2">
      <c r="A120" s="158"/>
      <c r="B120" s="99">
        <v>2022</v>
      </c>
      <c r="C120" s="106">
        <v>0</v>
      </c>
      <c r="D120" s="82">
        <v>0</v>
      </c>
      <c r="E120" s="82">
        <v>0</v>
      </c>
      <c r="F120" s="82">
        <v>4617</v>
      </c>
      <c r="G120" s="82">
        <v>8763</v>
      </c>
      <c r="H120" s="82">
        <v>10434</v>
      </c>
      <c r="I120" s="82">
        <v>26074</v>
      </c>
      <c r="J120" s="82">
        <v>24743</v>
      </c>
      <c r="K120" s="82">
        <v>6363</v>
      </c>
      <c r="L120" s="82">
        <v>4753</v>
      </c>
      <c r="M120" s="82">
        <v>30</v>
      </c>
      <c r="N120" s="83">
        <v>0</v>
      </c>
      <c r="O120" s="10">
        <f t="shared" si="20"/>
        <v>85777</v>
      </c>
      <c r="P120" s="1"/>
      <c r="Q120" s="1"/>
    </row>
    <row r="121" spans="1:17" x14ac:dyDescent="0.2">
      <c r="A121" s="158"/>
      <c r="B121" s="99">
        <v>2021</v>
      </c>
      <c r="C121" s="106">
        <v>0</v>
      </c>
      <c r="D121" s="82">
        <v>0</v>
      </c>
      <c r="E121" s="82">
        <v>0</v>
      </c>
      <c r="F121" s="82">
        <v>0</v>
      </c>
      <c r="G121" s="82">
        <v>6235</v>
      </c>
      <c r="H121" s="82">
        <v>10137</v>
      </c>
      <c r="I121" s="82">
        <v>33022</v>
      </c>
      <c r="J121" s="82">
        <v>30652</v>
      </c>
      <c r="K121" s="82">
        <v>10188</v>
      </c>
      <c r="L121" s="82">
        <v>6751</v>
      </c>
      <c r="M121" s="82">
        <v>0</v>
      </c>
      <c r="N121" s="83">
        <v>0</v>
      </c>
      <c r="O121" s="10">
        <f t="shared" si="20"/>
        <v>96985</v>
      </c>
      <c r="P121" s="1"/>
      <c r="Q121" s="1"/>
    </row>
    <row r="122" spans="1:17" x14ac:dyDescent="0.2">
      <c r="A122" s="158"/>
      <c r="B122" s="99">
        <v>2020</v>
      </c>
      <c r="C122" s="102">
        <v>0</v>
      </c>
      <c r="D122" s="82">
        <v>0</v>
      </c>
      <c r="E122" s="82">
        <v>0</v>
      </c>
      <c r="F122" s="82">
        <v>0</v>
      </c>
      <c r="G122" s="82">
        <v>4184</v>
      </c>
      <c r="H122" s="82">
        <v>9892</v>
      </c>
      <c r="I122" s="82">
        <v>38095</v>
      </c>
      <c r="J122" s="82">
        <v>34578</v>
      </c>
      <c r="K122" s="82">
        <v>11204</v>
      </c>
      <c r="L122" s="82">
        <v>1709</v>
      </c>
      <c r="M122" s="82">
        <v>0</v>
      </c>
      <c r="N122" s="89">
        <v>0</v>
      </c>
      <c r="O122" s="10">
        <f t="shared" si="20"/>
        <v>99662</v>
      </c>
      <c r="P122" s="1"/>
      <c r="Q122" s="1"/>
    </row>
    <row r="123" spans="1:17" x14ac:dyDescent="0.2">
      <c r="A123" s="158"/>
      <c r="B123" s="99">
        <v>2019</v>
      </c>
      <c r="C123" s="106">
        <v>0</v>
      </c>
      <c r="D123" s="82">
        <v>0</v>
      </c>
      <c r="E123" s="82">
        <v>2064</v>
      </c>
      <c r="F123" s="82">
        <v>7359</v>
      </c>
      <c r="G123" s="82">
        <v>12149</v>
      </c>
      <c r="H123" s="82">
        <v>14682</v>
      </c>
      <c r="I123" s="82">
        <v>32538</v>
      </c>
      <c r="J123" s="82">
        <v>33257</v>
      </c>
      <c r="K123" s="82">
        <v>8410</v>
      </c>
      <c r="L123" s="82">
        <v>6489</v>
      </c>
      <c r="M123" s="82">
        <v>0</v>
      </c>
      <c r="N123" s="83">
        <v>0</v>
      </c>
      <c r="O123" s="10">
        <f t="shared" si="20"/>
        <v>116948</v>
      </c>
      <c r="P123" s="1"/>
      <c r="Q123" s="1"/>
    </row>
    <row r="124" spans="1:17" x14ac:dyDescent="0.2">
      <c r="A124" s="158"/>
      <c r="B124" s="95">
        <v>2018</v>
      </c>
      <c r="C124" s="76">
        <v>0</v>
      </c>
      <c r="D124" s="85">
        <v>0</v>
      </c>
      <c r="E124" s="85">
        <v>964</v>
      </c>
      <c r="F124" s="85">
        <v>7021</v>
      </c>
      <c r="G124" s="85">
        <v>14197</v>
      </c>
      <c r="H124" s="85">
        <v>11946</v>
      </c>
      <c r="I124" s="85">
        <v>31669</v>
      </c>
      <c r="J124" s="85">
        <v>28838</v>
      </c>
      <c r="K124" s="85">
        <v>10654</v>
      </c>
      <c r="L124" s="85">
        <v>4250</v>
      </c>
      <c r="M124" s="85">
        <v>0</v>
      </c>
      <c r="N124" s="76">
        <v>0</v>
      </c>
      <c r="O124" s="10">
        <f t="shared" si="20"/>
        <v>109539</v>
      </c>
      <c r="P124" s="1"/>
      <c r="Q124" s="1"/>
    </row>
    <row r="125" spans="1:17" x14ac:dyDescent="0.2">
      <c r="A125" s="158"/>
      <c r="B125" s="95">
        <v>2017</v>
      </c>
      <c r="C125" s="98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">
      <c r="A126" s="158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">
      <c r="A127" s="158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">
      <c r="A128" s="158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15" hidden="1" customHeight="1" x14ac:dyDescent="0.2">
      <c r="A129" s="158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15" hidden="1" customHeight="1" x14ac:dyDescent="0.2">
      <c r="A130" s="158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15" hidden="1" customHeight="1" x14ac:dyDescent="0.2">
      <c r="A131" s="158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15" hidden="1" customHeight="1" x14ac:dyDescent="0.2">
      <c r="A132" s="159"/>
      <c r="B132" s="70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1">
        <f t="shared" si="20"/>
        <v>91488</v>
      </c>
      <c r="P132" s="1"/>
      <c r="Q132" s="1"/>
    </row>
    <row r="133" spans="1:17" ht="13.5" thickBot="1" x14ac:dyDescent="0.25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2.5882352941176472</v>
      </c>
      <c r="E133" s="27">
        <f t="shared" si="21"/>
        <v>466.8235294117647</v>
      </c>
      <c r="F133" s="27">
        <f t="shared" si="21"/>
        <v>4875.9411764705883</v>
      </c>
      <c r="G133" s="27">
        <f t="shared" si="21"/>
        <v>11162.35294117647</v>
      </c>
      <c r="H133" s="27">
        <f t="shared" si="21"/>
        <v>11850.25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9">
        <f t="shared" si="21"/>
        <v>97136.588235294112</v>
      </c>
      <c r="P133" s="1"/>
      <c r="Q133" s="1"/>
    </row>
    <row r="134" spans="1:17" ht="14.25" thickTop="1" thickBot="1" x14ac:dyDescent="0.25">
      <c r="A134" s="72"/>
      <c r="B134" s="73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1"/>
      <c r="Q134" s="1"/>
    </row>
    <row r="135" spans="1:17" ht="14.25" thickTop="1" thickBot="1" x14ac:dyDescent="0.25">
      <c r="A135" s="164" t="s">
        <v>29</v>
      </c>
      <c r="B135" s="140">
        <v>2026</v>
      </c>
      <c r="C135" s="132">
        <v>697</v>
      </c>
      <c r="D135" s="132">
        <v>534</v>
      </c>
      <c r="E135" s="132">
        <v>2065</v>
      </c>
      <c r="F135" s="132">
        <v>2462</v>
      </c>
      <c r="G135" s="132">
        <v>5510</v>
      </c>
      <c r="H135" s="132"/>
      <c r="I135" s="132"/>
      <c r="J135" s="132"/>
      <c r="K135" s="132"/>
      <c r="L135" s="132"/>
      <c r="M135" s="132"/>
      <c r="N135" s="132"/>
      <c r="O135" s="141">
        <f t="shared" ref="O135" si="22">SUM(C135:N135)</f>
        <v>11268</v>
      </c>
      <c r="P135" s="1"/>
      <c r="Q135" s="1"/>
    </row>
    <row r="136" spans="1:17" ht="13.5" thickTop="1" x14ac:dyDescent="0.2">
      <c r="A136" s="158"/>
      <c r="B136" s="150">
        <v>2025</v>
      </c>
      <c r="C136" s="142">
        <v>722</v>
      </c>
      <c r="D136" s="143">
        <v>510</v>
      </c>
      <c r="E136" s="143">
        <v>1122</v>
      </c>
      <c r="F136" s="143">
        <v>4798</v>
      </c>
      <c r="G136" s="143">
        <v>5261</v>
      </c>
      <c r="H136" s="143">
        <v>4761</v>
      </c>
      <c r="I136" s="143">
        <v>8741</v>
      </c>
      <c r="J136" s="143">
        <v>8880</v>
      </c>
      <c r="K136" s="143">
        <v>3364</v>
      </c>
      <c r="L136" s="143">
        <v>2290</v>
      </c>
      <c r="M136" s="143">
        <v>1161</v>
      </c>
      <c r="N136" s="152">
        <v>7080</v>
      </c>
      <c r="O136" s="145">
        <f t="shared" ref="O136:O151" si="23">SUM(C136:N136)</f>
        <v>48690</v>
      </c>
      <c r="P136" s="1"/>
      <c r="Q136" s="1"/>
    </row>
    <row r="137" spans="1:17" x14ac:dyDescent="0.2">
      <c r="A137" s="158"/>
      <c r="B137" s="99">
        <v>2024</v>
      </c>
      <c r="C137" s="106">
        <v>309</v>
      </c>
      <c r="D137" s="82">
        <v>491</v>
      </c>
      <c r="E137" s="82">
        <v>948</v>
      </c>
      <c r="F137" s="82">
        <v>1243</v>
      </c>
      <c r="G137" s="82">
        <v>2651</v>
      </c>
      <c r="H137" s="82">
        <v>2104</v>
      </c>
      <c r="I137" s="82">
        <v>4873</v>
      </c>
      <c r="J137" s="82">
        <v>5388</v>
      </c>
      <c r="K137" s="82">
        <v>1772</v>
      </c>
      <c r="L137" s="82">
        <v>1473</v>
      </c>
      <c r="M137" s="82">
        <v>721</v>
      </c>
      <c r="N137" s="83">
        <v>2027</v>
      </c>
      <c r="O137" s="10">
        <f t="shared" si="23"/>
        <v>24000</v>
      </c>
      <c r="P137" s="1"/>
      <c r="Q137" s="1"/>
    </row>
    <row r="138" spans="1:17" x14ac:dyDescent="0.2">
      <c r="A138" s="158"/>
      <c r="B138" s="99">
        <v>2023</v>
      </c>
      <c r="C138" s="106">
        <v>322</v>
      </c>
      <c r="D138" s="82">
        <v>396</v>
      </c>
      <c r="E138" s="82">
        <v>600</v>
      </c>
      <c r="F138" s="82">
        <v>1648</v>
      </c>
      <c r="G138" s="82">
        <v>2400</v>
      </c>
      <c r="H138" s="82">
        <v>1989</v>
      </c>
      <c r="I138" s="82">
        <v>5407</v>
      </c>
      <c r="J138" s="82">
        <v>6229</v>
      </c>
      <c r="K138" s="82">
        <v>2280</v>
      </c>
      <c r="L138" s="82">
        <v>1215</v>
      </c>
      <c r="M138" s="82">
        <v>564</v>
      </c>
      <c r="N138" s="83">
        <v>1623</v>
      </c>
      <c r="O138" s="10">
        <f t="shared" si="23"/>
        <v>24673</v>
      </c>
      <c r="P138" s="1"/>
      <c r="Q138" s="1"/>
    </row>
    <row r="139" spans="1:17" x14ac:dyDescent="0.2">
      <c r="A139" s="158"/>
      <c r="B139" s="126">
        <v>2022</v>
      </c>
      <c r="C139" s="106">
        <v>335</v>
      </c>
      <c r="D139" s="82">
        <v>342</v>
      </c>
      <c r="E139" s="82">
        <v>410</v>
      </c>
      <c r="F139" s="82">
        <v>1507</v>
      </c>
      <c r="G139" s="82">
        <v>1700</v>
      </c>
      <c r="H139" s="82">
        <v>2014</v>
      </c>
      <c r="I139" s="82">
        <v>5894</v>
      </c>
      <c r="J139" s="82">
        <v>5610</v>
      </c>
      <c r="K139" s="82">
        <v>1769</v>
      </c>
      <c r="L139" s="82">
        <v>1180</v>
      </c>
      <c r="M139" s="82">
        <v>484</v>
      </c>
      <c r="N139" s="83">
        <v>1179</v>
      </c>
      <c r="O139" s="10">
        <f t="shared" si="23"/>
        <v>22424</v>
      </c>
      <c r="P139" s="1"/>
      <c r="Q139" s="1"/>
    </row>
    <row r="140" spans="1:17" x14ac:dyDescent="0.2">
      <c r="A140" s="158"/>
      <c r="B140" s="99">
        <v>2021</v>
      </c>
      <c r="C140" s="106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1804</v>
      </c>
      <c r="I140" s="82">
        <v>6300</v>
      </c>
      <c r="J140" s="82">
        <v>6330</v>
      </c>
      <c r="K140" s="82">
        <v>1692</v>
      </c>
      <c r="L140" s="82">
        <v>890</v>
      </c>
      <c r="M140" s="82">
        <v>232</v>
      </c>
      <c r="N140" s="83">
        <v>664</v>
      </c>
      <c r="O140" s="10">
        <f t="shared" si="23"/>
        <v>17912</v>
      </c>
      <c r="P140" s="1"/>
      <c r="Q140" s="1"/>
    </row>
    <row r="141" spans="1:17" x14ac:dyDescent="0.2">
      <c r="A141" s="158"/>
      <c r="B141" s="99">
        <v>2020</v>
      </c>
      <c r="C141" s="106">
        <v>0</v>
      </c>
      <c r="D141" s="82">
        <v>95</v>
      </c>
      <c r="E141" s="82">
        <v>18</v>
      </c>
      <c r="F141" s="82">
        <v>0</v>
      </c>
      <c r="G141" s="82">
        <v>275</v>
      </c>
      <c r="H141" s="82">
        <v>2259</v>
      </c>
      <c r="I141" s="82">
        <v>8090</v>
      </c>
      <c r="J141" s="82">
        <v>8054</v>
      </c>
      <c r="K141" s="82">
        <v>2940</v>
      </c>
      <c r="L141" s="82">
        <v>504</v>
      </c>
      <c r="M141" s="82">
        <v>0</v>
      </c>
      <c r="N141" s="83">
        <v>0</v>
      </c>
      <c r="O141" s="10">
        <f t="shared" si="23"/>
        <v>22235</v>
      </c>
      <c r="P141" s="1"/>
      <c r="Q141" s="1"/>
    </row>
    <row r="142" spans="1:17" x14ac:dyDescent="0.2">
      <c r="A142" s="158"/>
      <c r="B142" s="99">
        <v>2019</v>
      </c>
      <c r="C142" s="106">
        <v>0</v>
      </c>
      <c r="D142" s="82">
        <v>0</v>
      </c>
      <c r="E142" s="82">
        <v>104</v>
      </c>
      <c r="F142" s="82">
        <v>2095</v>
      </c>
      <c r="G142" s="82">
        <v>3141</v>
      </c>
      <c r="H142" s="82">
        <v>3376</v>
      </c>
      <c r="I142" s="82">
        <v>7148</v>
      </c>
      <c r="J142" s="82">
        <v>7518</v>
      </c>
      <c r="K142" s="82">
        <v>3193</v>
      </c>
      <c r="L142" s="82">
        <v>1430</v>
      </c>
      <c r="M142" s="82">
        <v>616</v>
      </c>
      <c r="N142" s="83">
        <v>618</v>
      </c>
      <c r="O142" s="10">
        <f t="shared" si="23"/>
        <v>29239</v>
      </c>
      <c r="P142" s="1"/>
      <c r="Q142" s="1"/>
    </row>
    <row r="143" spans="1:17" x14ac:dyDescent="0.2">
      <c r="A143" s="158"/>
      <c r="B143" s="99">
        <v>2018</v>
      </c>
      <c r="C143" s="76">
        <v>0</v>
      </c>
      <c r="D143" s="85">
        <v>4</v>
      </c>
      <c r="E143" s="85">
        <v>417</v>
      </c>
      <c r="F143" s="85">
        <v>1921</v>
      </c>
      <c r="G143" s="85">
        <v>3690</v>
      </c>
      <c r="H143" s="85">
        <v>4077</v>
      </c>
      <c r="I143" s="85">
        <v>8817</v>
      </c>
      <c r="J143" s="85">
        <v>7685</v>
      </c>
      <c r="K143" s="85">
        <v>3611</v>
      </c>
      <c r="L143" s="85">
        <v>1075</v>
      </c>
      <c r="M143" s="85">
        <v>408</v>
      </c>
      <c r="N143" s="76">
        <v>662</v>
      </c>
      <c r="O143" s="10">
        <f t="shared" si="23"/>
        <v>32367</v>
      </c>
      <c r="P143" s="1"/>
      <c r="Q143" s="1"/>
    </row>
    <row r="144" spans="1:17" x14ac:dyDescent="0.2">
      <c r="A144" s="158"/>
      <c r="B144" s="95">
        <v>2017</v>
      </c>
      <c r="C144" s="98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">
      <c r="A145" s="158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">
      <c r="A146" s="158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">
      <c r="A147" s="158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15" hidden="1" customHeight="1" x14ac:dyDescent="0.2">
      <c r="A148" s="158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15" hidden="1" customHeight="1" x14ac:dyDescent="0.2">
      <c r="A149" s="158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15" hidden="1" customHeight="1" x14ac:dyDescent="0.2">
      <c r="A150" s="158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15" hidden="1" customHeight="1" x14ac:dyDescent="0.2">
      <c r="A151" s="159"/>
      <c r="B151" s="70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1">
        <f t="shared" si="23"/>
        <v>20508</v>
      </c>
      <c r="P151" s="1"/>
      <c r="Q151" s="1"/>
    </row>
    <row r="152" spans="1:18" ht="13.5" thickBot="1" x14ac:dyDescent="0.25">
      <c r="A152" s="24" t="s">
        <v>16</v>
      </c>
      <c r="B152" s="25"/>
      <c r="C152" s="26">
        <f>AVERAGE(C135:C151)</f>
        <v>140.29411764705881</v>
      </c>
      <c r="D152" s="26">
        <f t="shared" ref="D152:O152" si="24">AVERAGE(D135:D151)</f>
        <v>139.88235294117646</v>
      </c>
      <c r="E152" s="26">
        <f t="shared" si="24"/>
        <v>421.58823529411762</v>
      </c>
      <c r="F152" s="26">
        <f t="shared" si="24"/>
        <v>1523.1176470588234</v>
      </c>
      <c r="G152" s="26">
        <f t="shared" si="24"/>
        <v>2769.7647058823532</v>
      </c>
      <c r="H152" s="26">
        <f t="shared" si="24"/>
        <v>2872.9375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9">
        <f t="shared" si="24"/>
        <v>25882.529411764706</v>
      </c>
      <c r="P152" s="1"/>
      <c r="Q152" s="1"/>
    </row>
    <row r="153" spans="1:18" ht="13.5" thickTop="1" x14ac:dyDescent="0.2">
      <c r="A153" s="75"/>
      <c r="B153" s="50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1"/>
      <c r="Q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">
      <c r="A155" s="40" t="s">
        <v>30</v>
      </c>
      <c r="B155" s="77">
        <v>2010</v>
      </c>
      <c r="C155" s="77">
        <v>2011</v>
      </c>
      <c r="D155" s="77">
        <v>2012</v>
      </c>
      <c r="E155" s="77">
        <v>2013</v>
      </c>
      <c r="F155" s="77">
        <v>2014</v>
      </c>
      <c r="G155" s="77">
        <v>2015</v>
      </c>
      <c r="H155" s="77">
        <v>2016</v>
      </c>
      <c r="I155" s="77">
        <v>2017</v>
      </c>
      <c r="J155" s="78">
        <v>2018</v>
      </c>
      <c r="K155" s="78">
        <v>2019</v>
      </c>
      <c r="L155" s="92">
        <v>2020</v>
      </c>
      <c r="M155" s="78">
        <v>2021</v>
      </c>
      <c r="N155" s="78">
        <v>2022</v>
      </c>
      <c r="O155" s="78">
        <v>2023</v>
      </c>
      <c r="P155" s="78">
        <v>2024</v>
      </c>
      <c r="Q155" s="78">
        <v>2025</v>
      </c>
      <c r="R155" s="78">
        <v>2026</v>
      </c>
    </row>
    <row r="156" spans="1:18" x14ac:dyDescent="0.2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13103</v>
      </c>
    </row>
    <row r="157" spans="1:18" x14ac:dyDescent="0.2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13287</v>
      </c>
    </row>
    <row r="158" spans="1:18" x14ac:dyDescent="0.2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3990</v>
      </c>
    </row>
    <row r="159" spans="1:18" x14ac:dyDescent="0.2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2889</v>
      </c>
    </row>
    <row r="160" spans="1:18" x14ac:dyDescent="0.2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6845</v>
      </c>
    </row>
    <row r="161" spans="1:18" x14ac:dyDescent="0.2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24923</v>
      </c>
    </row>
    <row r="162" spans="1:18" x14ac:dyDescent="0.2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24524</v>
      </c>
    </row>
    <row r="163" spans="1:18" x14ac:dyDescent="0.2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11268</v>
      </c>
    </row>
    <row r="164" spans="1:18" x14ac:dyDescent="0.2">
      <c r="A164" s="44" t="s">
        <v>14</v>
      </c>
      <c r="B164" s="79">
        <f t="shared" ref="B164:J164" si="25">SUM(B156:B163)</f>
        <v>399672</v>
      </c>
      <c r="C164" s="79">
        <f t="shared" si="25"/>
        <v>420780</v>
      </c>
      <c r="D164" s="79">
        <f t="shared" si="25"/>
        <v>389781</v>
      </c>
      <c r="E164" s="79">
        <f t="shared" si="25"/>
        <v>365108</v>
      </c>
      <c r="F164" s="79">
        <f t="shared" si="25"/>
        <v>424718</v>
      </c>
      <c r="G164" s="79">
        <f t="shared" si="25"/>
        <v>428023</v>
      </c>
      <c r="H164" s="79">
        <f t="shared" si="25"/>
        <v>472318</v>
      </c>
      <c r="I164" s="47">
        <f t="shared" si="25"/>
        <v>461803</v>
      </c>
      <c r="J164" s="47">
        <f t="shared" si="25"/>
        <v>453568</v>
      </c>
      <c r="K164" s="105">
        <f t="shared" ref="K164:P164" si="26">SUM(K156:K163)</f>
        <v>454785</v>
      </c>
      <c r="L164" s="105">
        <f t="shared" si="26"/>
        <v>335261</v>
      </c>
      <c r="M164" s="105">
        <f t="shared" si="26"/>
        <v>302574</v>
      </c>
      <c r="N164" s="105">
        <f t="shared" si="26"/>
        <v>371041</v>
      </c>
      <c r="O164" s="105">
        <f t="shared" si="26"/>
        <v>388530</v>
      </c>
      <c r="P164" s="105">
        <f t="shared" si="26"/>
        <v>378242</v>
      </c>
      <c r="Q164" s="105">
        <f t="shared" ref="Q164:R164" si="27">SUM(Q156:Q163)</f>
        <v>440489</v>
      </c>
      <c r="R164" s="105">
        <f t="shared" si="27"/>
        <v>100829</v>
      </c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97:A113"/>
    <mergeCell ref="A116:A132"/>
    <mergeCell ref="A135:A151"/>
    <mergeCell ref="A2:A18"/>
    <mergeCell ref="A21:A33"/>
    <mergeCell ref="A40:A56"/>
    <mergeCell ref="A59:A75"/>
    <mergeCell ref="A78:A9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abSelected="1" topLeftCell="A11" workbookViewId="0">
      <selection activeCell="G59" sqref="G59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31</v>
      </c>
      <c r="B2" s="140">
        <v>2026</v>
      </c>
      <c r="C2" s="153">
        <v>0</v>
      </c>
      <c r="D2" s="132">
        <v>0</v>
      </c>
      <c r="E2" s="132">
        <v>0</v>
      </c>
      <c r="F2" s="132">
        <v>3159</v>
      </c>
      <c r="G2" s="132">
        <v>5300</v>
      </c>
      <c r="H2" s="132"/>
      <c r="I2" s="132"/>
      <c r="J2" s="132"/>
      <c r="K2" s="132"/>
      <c r="L2" s="132"/>
      <c r="M2" s="132"/>
      <c r="N2" s="140"/>
      <c r="O2" s="125">
        <f t="shared" ref="O2:O3" si="0">SUM(C2:N2)</f>
        <v>8459</v>
      </c>
      <c r="P2" s="1"/>
      <c r="Q2" s="1"/>
    </row>
    <row r="3" spans="1:17" ht="13.5" thickTop="1" x14ac:dyDescent="0.2">
      <c r="A3" s="156"/>
      <c r="B3" s="150">
        <v>2025</v>
      </c>
      <c r="C3" s="154">
        <v>0</v>
      </c>
      <c r="D3" s="143">
        <v>0</v>
      </c>
      <c r="E3" s="143">
        <v>0</v>
      </c>
      <c r="F3" s="143">
        <v>3734</v>
      </c>
      <c r="G3" s="143">
        <v>6611</v>
      </c>
      <c r="H3" s="143">
        <v>4477</v>
      </c>
      <c r="I3" s="143">
        <v>9503</v>
      </c>
      <c r="J3" s="143">
        <v>9639</v>
      </c>
      <c r="K3" s="143">
        <v>3513</v>
      </c>
      <c r="L3" s="143">
        <v>2466</v>
      </c>
      <c r="M3" s="143">
        <v>277</v>
      </c>
      <c r="N3" s="144">
        <v>0</v>
      </c>
      <c r="O3" s="145">
        <f t="shared" si="0"/>
        <v>40220</v>
      </c>
      <c r="P3" s="1"/>
      <c r="Q3" s="1"/>
    </row>
    <row r="4" spans="1:17" x14ac:dyDescent="0.2">
      <c r="A4" s="156"/>
      <c r="B4" s="99">
        <v>2024</v>
      </c>
      <c r="C4" s="84">
        <v>0</v>
      </c>
      <c r="D4" s="84">
        <v>0</v>
      </c>
      <c r="E4" s="84">
        <v>1958</v>
      </c>
      <c r="F4" s="84">
        <v>3682</v>
      </c>
      <c r="G4" s="84">
        <v>5912</v>
      </c>
      <c r="H4" s="84">
        <v>5891</v>
      </c>
      <c r="I4" s="84">
        <v>10514</v>
      </c>
      <c r="J4" s="84">
        <v>8340</v>
      </c>
      <c r="K4" s="84">
        <v>3442</v>
      </c>
      <c r="L4" s="84">
        <v>4153</v>
      </c>
      <c r="M4" s="84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">
      <c r="A5" s="156"/>
      <c r="B5" s="99">
        <v>2023</v>
      </c>
      <c r="C5" s="106">
        <v>0</v>
      </c>
      <c r="D5" s="82">
        <v>0</v>
      </c>
      <c r="E5" s="82">
        <v>0</v>
      </c>
      <c r="F5" s="82">
        <v>1460</v>
      </c>
      <c r="G5" s="82">
        <v>4502</v>
      </c>
      <c r="H5" s="82">
        <v>5900</v>
      </c>
      <c r="I5" s="82">
        <v>11470</v>
      </c>
      <c r="J5" s="82">
        <v>10144</v>
      </c>
      <c r="K5" s="82">
        <v>6100</v>
      </c>
      <c r="L5" s="82">
        <v>2771</v>
      </c>
      <c r="M5" s="83">
        <v>0</v>
      </c>
      <c r="N5" s="36">
        <v>0</v>
      </c>
      <c r="O5" s="10">
        <f t="shared" si="1"/>
        <v>42347</v>
      </c>
      <c r="P5" s="1"/>
      <c r="Q5" s="1"/>
    </row>
    <row r="6" spans="1:17" x14ac:dyDescent="0.2">
      <c r="A6" s="156"/>
      <c r="B6" s="126">
        <v>2022</v>
      </c>
      <c r="C6" s="106">
        <v>0</v>
      </c>
      <c r="D6" s="82">
        <v>0</v>
      </c>
      <c r="E6" s="82">
        <v>0</v>
      </c>
      <c r="F6" s="82">
        <v>1002</v>
      </c>
      <c r="G6" s="82">
        <v>1673</v>
      </c>
      <c r="H6" s="82">
        <v>1707</v>
      </c>
      <c r="I6" s="82">
        <v>3755</v>
      </c>
      <c r="J6" s="82">
        <v>3255</v>
      </c>
      <c r="K6" s="82">
        <v>1210</v>
      </c>
      <c r="L6" s="82">
        <v>1101</v>
      </c>
      <c r="M6" s="82">
        <v>50</v>
      </c>
      <c r="N6" s="83">
        <v>0</v>
      </c>
      <c r="O6" s="10">
        <f t="shared" si="1"/>
        <v>13753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1">
        <v>0</v>
      </c>
      <c r="H7" s="82">
        <v>1650</v>
      </c>
      <c r="I7" s="82">
        <v>3911</v>
      </c>
      <c r="J7" s="82">
        <v>3973</v>
      </c>
      <c r="K7" s="81">
        <v>2428</v>
      </c>
      <c r="L7" s="81">
        <v>1321</v>
      </c>
      <c r="M7" s="81">
        <v>24</v>
      </c>
      <c r="N7" s="6">
        <v>0</v>
      </c>
      <c r="O7" s="10">
        <f t="shared" si="1"/>
        <v>13307</v>
      </c>
      <c r="P7" s="1"/>
      <c r="Q7" s="1"/>
    </row>
    <row r="8" spans="1:17" x14ac:dyDescent="0.2">
      <c r="A8" s="156"/>
      <c r="B8" s="99">
        <v>2020</v>
      </c>
      <c r="C8" s="111">
        <v>0</v>
      </c>
      <c r="D8" s="81">
        <v>0</v>
      </c>
      <c r="E8" s="81">
        <v>0</v>
      </c>
      <c r="F8" s="81">
        <v>0</v>
      </c>
      <c r="G8" s="81">
        <v>0</v>
      </c>
      <c r="H8" s="82">
        <v>1718</v>
      </c>
      <c r="I8" s="82">
        <v>8429</v>
      </c>
      <c r="J8" s="82">
        <v>8198</v>
      </c>
      <c r="K8" s="82">
        <v>2607</v>
      </c>
      <c r="L8" s="81">
        <v>489</v>
      </c>
      <c r="M8" s="81">
        <v>0</v>
      </c>
      <c r="N8" s="99">
        <v>0</v>
      </c>
      <c r="O8" s="10">
        <f t="shared" si="1"/>
        <v>21441</v>
      </c>
      <c r="P8" s="1"/>
      <c r="Q8" s="1"/>
    </row>
    <row r="9" spans="1:17" x14ac:dyDescent="0.2">
      <c r="A9" s="156"/>
      <c r="B9" s="99">
        <v>2019</v>
      </c>
      <c r="C9" s="111">
        <v>0</v>
      </c>
      <c r="D9" s="81">
        <v>0</v>
      </c>
      <c r="E9" s="81">
        <v>594</v>
      </c>
      <c r="F9" s="82">
        <v>2814</v>
      </c>
      <c r="G9" s="82">
        <v>4655</v>
      </c>
      <c r="H9" s="82">
        <v>4148</v>
      </c>
      <c r="I9" s="82">
        <v>8170</v>
      </c>
      <c r="J9" s="82">
        <v>8197</v>
      </c>
      <c r="K9" s="82">
        <v>3479</v>
      </c>
      <c r="L9" s="81">
        <v>2141</v>
      </c>
      <c r="M9" s="81">
        <v>0</v>
      </c>
      <c r="N9" s="99">
        <v>0</v>
      </c>
      <c r="O9" s="10">
        <f t="shared" si="1"/>
        <v>34198</v>
      </c>
      <c r="P9" s="1"/>
      <c r="Q9" s="1"/>
    </row>
    <row r="10" spans="1:17" x14ac:dyDescent="0.2">
      <c r="A10" s="156"/>
      <c r="B10" s="99">
        <v>2018</v>
      </c>
      <c r="C10" s="103">
        <v>527</v>
      </c>
      <c r="D10" s="81">
        <v>0</v>
      </c>
      <c r="E10" s="81">
        <v>548</v>
      </c>
      <c r="F10" s="82">
        <v>2947</v>
      </c>
      <c r="G10" s="82">
        <v>6993</v>
      </c>
      <c r="H10" s="82">
        <v>3367</v>
      </c>
      <c r="I10" s="82">
        <v>7956</v>
      </c>
      <c r="J10" s="82">
        <v>6414</v>
      </c>
      <c r="K10" s="82">
        <v>3671</v>
      </c>
      <c r="L10" s="82">
        <v>1332</v>
      </c>
      <c r="M10" s="81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">
      <c r="A11" s="156"/>
      <c r="B11" s="99">
        <v>2017</v>
      </c>
      <c r="C11" s="106">
        <v>552</v>
      </c>
      <c r="D11" s="82">
        <v>0</v>
      </c>
      <c r="E11" s="82">
        <v>442</v>
      </c>
      <c r="F11" s="82">
        <v>2628</v>
      </c>
      <c r="G11" s="82">
        <v>6464</v>
      </c>
      <c r="H11" s="82">
        <v>4953</v>
      </c>
      <c r="I11" s="82">
        <v>11217</v>
      </c>
      <c r="J11" s="82">
        <v>9049</v>
      </c>
      <c r="K11" s="82">
        <v>3881</v>
      </c>
      <c r="L11" s="82">
        <v>1340</v>
      </c>
      <c r="M11" s="82">
        <v>0</v>
      </c>
      <c r="N11" s="89">
        <v>0</v>
      </c>
      <c r="O11" s="10">
        <f t="shared" si="2"/>
        <v>40526</v>
      </c>
      <c r="P11" s="1"/>
      <c r="Q11" s="1"/>
    </row>
    <row r="12" spans="1:17" x14ac:dyDescent="0.2">
      <c r="A12" s="156"/>
      <c r="B12" s="99">
        <v>2016</v>
      </c>
      <c r="C12" s="106">
        <v>496</v>
      </c>
      <c r="D12" s="82">
        <v>0</v>
      </c>
      <c r="E12" s="82">
        <v>1045</v>
      </c>
      <c r="F12" s="82">
        <v>1669</v>
      </c>
      <c r="G12" s="82">
        <v>4443</v>
      </c>
      <c r="H12" s="82">
        <v>4264</v>
      </c>
      <c r="I12" s="82">
        <v>9936</v>
      </c>
      <c r="J12" s="82">
        <v>7222</v>
      </c>
      <c r="K12" s="82">
        <v>3816</v>
      </c>
      <c r="L12" s="82">
        <v>1744</v>
      </c>
      <c r="M12" s="82">
        <v>0</v>
      </c>
      <c r="N12" s="83">
        <v>0</v>
      </c>
      <c r="O12" s="10">
        <f t="shared" si="2"/>
        <v>34635</v>
      </c>
      <c r="P12" s="1"/>
      <c r="Q12" s="1"/>
    </row>
    <row r="13" spans="1:17" x14ac:dyDescent="0.2">
      <c r="A13" s="156"/>
      <c r="B13" s="99">
        <v>2015</v>
      </c>
      <c r="C13" s="106">
        <v>314</v>
      </c>
      <c r="D13" s="82">
        <v>0</v>
      </c>
      <c r="E13" s="82">
        <v>0</v>
      </c>
      <c r="F13" s="82">
        <v>1994</v>
      </c>
      <c r="G13" s="82">
        <v>6348</v>
      </c>
      <c r="H13" s="82">
        <v>3604</v>
      </c>
      <c r="I13" s="82">
        <v>12022</v>
      </c>
      <c r="J13" s="82">
        <v>10367</v>
      </c>
      <c r="K13" s="82">
        <v>7031</v>
      </c>
      <c r="L13" s="82">
        <v>1557</v>
      </c>
      <c r="M13" s="82">
        <v>311</v>
      </c>
      <c r="N13" s="84">
        <v>0</v>
      </c>
      <c r="O13" s="10">
        <f t="shared" si="2"/>
        <v>43548</v>
      </c>
      <c r="P13" s="1"/>
      <c r="Q13" s="1"/>
    </row>
    <row r="14" spans="1:17" x14ac:dyDescent="0.2">
      <c r="A14" s="156"/>
      <c r="B14" s="99">
        <v>2014</v>
      </c>
      <c r="C14" s="106">
        <v>382</v>
      </c>
      <c r="D14" s="82">
        <v>0</v>
      </c>
      <c r="E14" s="82">
        <v>319</v>
      </c>
      <c r="F14" s="82">
        <v>2398</v>
      </c>
      <c r="G14" s="82">
        <v>5193</v>
      </c>
      <c r="H14" s="82">
        <v>4653</v>
      </c>
      <c r="I14" s="82">
        <v>9683</v>
      </c>
      <c r="J14" s="82">
        <v>8690</v>
      </c>
      <c r="K14" s="82">
        <v>3578</v>
      </c>
      <c r="L14" s="82">
        <v>1804</v>
      </c>
      <c r="M14" s="82">
        <v>73</v>
      </c>
      <c r="N14" s="84">
        <v>0</v>
      </c>
      <c r="O14" s="13">
        <f t="shared" si="2"/>
        <v>36773</v>
      </c>
      <c r="P14" s="1"/>
      <c r="Q14" s="1"/>
    </row>
    <row r="15" spans="1:17" ht="12.4" hidden="1" customHeight="1" x14ac:dyDescent="0.2">
      <c r="A15" s="156"/>
      <c r="B15" s="99">
        <v>2013</v>
      </c>
      <c r="C15" s="106">
        <v>0</v>
      </c>
      <c r="D15" s="82">
        <v>0</v>
      </c>
      <c r="E15" s="82">
        <v>216</v>
      </c>
      <c r="F15" s="82">
        <v>1171</v>
      </c>
      <c r="G15" s="82">
        <v>4566</v>
      </c>
      <c r="H15" s="82">
        <v>3919</v>
      </c>
      <c r="I15" s="82">
        <v>8443</v>
      </c>
      <c r="J15" s="82">
        <v>6802</v>
      </c>
      <c r="K15" s="82">
        <v>3363</v>
      </c>
      <c r="L15" s="82">
        <v>1824</v>
      </c>
      <c r="M15" s="82">
        <v>0</v>
      </c>
      <c r="N15" s="84">
        <v>0</v>
      </c>
      <c r="O15" s="13">
        <f t="shared" si="2"/>
        <v>30304</v>
      </c>
      <c r="P15" s="1"/>
      <c r="Q15" s="1"/>
    </row>
    <row r="16" spans="1:17" ht="13.15" hidden="1" customHeight="1" x14ac:dyDescent="0.2">
      <c r="A16" s="156"/>
      <c r="B16" s="95">
        <v>2012</v>
      </c>
      <c r="C16" s="107">
        <v>0</v>
      </c>
      <c r="D16" s="85">
        <v>0</v>
      </c>
      <c r="E16" s="85">
        <v>0</v>
      </c>
      <c r="F16" s="85">
        <v>2096</v>
      </c>
      <c r="G16" s="85">
        <v>5156</v>
      </c>
      <c r="H16" s="85">
        <v>4127</v>
      </c>
      <c r="I16" s="85">
        <v>7567</v>
      </c>
      <c r="J16" s="85">
        <v>6325</v>
      </c>
      <c r="K16" s="85">
        <v>3078</v>
      </c>
      <c r="L16" s="85">
        <v>834</v>
      </c>
      <c r="M16" s="85">
        <v>100</v>
      </c>
      <c r="N16" s="86">
        <v>0</v>
      </c>
      <c r="O16" s="13">
        <f t="shared" si="2"/>
        <v>29283</v>
      </c>
      <c r="P16" s="1"/>
      <c r="Q16" s="1"/>
    </row>
    <row r="17" spans="1:20" ht="13.15" hidden="1" customHeight="1" x14ac:dyDescent="0.2">
      <c r="A17" s="156"/>
      <c r="B17" s="95">
        <v>2011</v>
      </c>
      <c r="C17" s="107">
        <v>0</v>
      </c>
      <c r="D17" s="85">
        <v>0</v>
      </c>
      <c r="E17" s="85">
        <v>0</v>
      </c>
      <c r="F17" s="85">
        <v>2662</v>
      </c>
      <c r="G17" s="85">
        <v>4601</v>
      </c>
      <c r="H17" s="85">
        <v>4074</v>
      </c>
      <c r="I17" s="85">
        <v>7999</v>
      </c>
      <c r="J17" s="85">
        <v>6538</v>
      </c>
      <c r="K17" s="85">
        <v>3475</v>
      </c>
      <c r="L17" s="85">
        <v>1823</v>
      </c>
      <c r="M17" s="85">
        <v>0</v>
      </c>
      <c r="N17" s="86">
        <v>0</v>
      </c>
      <c r="O17" s="13">
        <f t="shared" si="2"/>
        <v>31172</v>
      </c>
      <c r="P17" s="1"/>
      <c r="Q17" s="1"/>
    </row>
    <row r="18" spans="1:20" ht="13.15" hidden="1" customHeight="1" x14ac:dyDescent="0.2">
      <c r="A18" s="157"/>
      <c r="B18" s="108">
        <v>2010</v>
      </c>
      <c r="C18" s="107">
        <v>0</v>
      </c>
      <c r="D18" s="85">
        <v>0</v>
      </c>
      <c r="E18" s="85">
        <v>0</v>
      </c>
      <c r="F18" s="85">
        <v>2294</v>
      </c>
      <c r="G18" s="85">
        <v>4348</v>
      </c>
      <c r="H18" s="85">
        <v>4566</v>
      </c>
      <c r="I18" s="85">
        <v>4539</v>
      </c>
      <c r="J18" s="85">
        <v>6352</v>
      </c>
      <c r="K18" s="85">
        <v>1846</v>
      </c>
      <c r="L18" s="85">
        <v>1539</v>
      </c>
      <c r="M18" s="85">
        <v>0</v>
      </c>
      <c r="N18" s="86">
        <v>0</v>
      </c>
      <c r="O18" s="23">
        <f t="shared" si="2"/>
        <v>25484</v>
      </c>
      <c r="P18" s="1"/>
      <c r="Q18" s="1"/>
    </row>
    <row r="19" spans="1:20" ht="13.5" thickBot="1" x14ac:dyDescent="0.25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301.29411764705884</v>
      </c>
      <c r="F19" s="26">
        <f t="shared" si="3"/>
        <v>2100.5882352941176</v>
      </c>
      <c r="G19" s="26">
        <f t="shared" si="3"/>
        <v>4515.588235294118</v>
      </c>
      <c r="H19" s="26">
        <f t="shared" si="3"/>
        <v>3938.625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9">
        <f t="shared" si="3"/>
        <v>30819.176470588234</v>
      </c>
      <c r="P19" s="1"/>
      <c r="Q19" s="1"/>
    </row>
    <row r="20" spans="1:20" ht="14.25" thickTop="1" thickBot="1" x14ac:dyDescent="0.25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25" thickTop="1" thickBot="1" x14ac:dyDescent="0.25">
      <c r="A21" s="164" t="s">
        <v>32</v>
      </c>
      <c r="B21" s="140">
        <v>2026</v>
      </c>
      <c r="C21" s="153">
        <v>193</v>
      </c>
      <c r="D21" s="132">
        <v>137</v>
      </c>
      <c r="E21" s="132">
        <v>0</v>
      </c>
      <c r="F21" s="132">
        <v>1515</v>
      </c>
      <c r="G21" s="132">
        <v>1946</v>
      </c>
      <c r="H21" s="132"/>
      <c r="I21" s="132"/>
      <c r="J21" s="132"/>
      <c r="K21" s="132"/>
      <c r="L21" s="132"/>
      <c r="M21" s="132"/>
      <c r="N21" s="140"/>
      <c r="O21" s="125">
        <f t="shared" ref="O21" si="4">SUM(C21:N21)</f>
        <v>3791</v>
      </c>
      <c r="P21" s="1"/>
      <c r="Q21" s="1"/>
    </row>
    <row r="22" spans="1:20" ht="13.5" thickTop="1" x14ac:dyDescent="0.2">
      <c r="A22" s="158"/>
      <c r="B22" s="150">
        <v>2025</v>
      </c>
      <c r="C22" s="142">
        <v>0</v>
      </c>
      <c r="D22" s="143">
        <v>0</v>
      </c>
      <c r="E22" s="143">
        <v>1</v>
      </c>
      <c r="F22" s="143">
        <v>777</v>
      </c>
      <c r="G22" s="143">
        <v>1568</v>
      </c>
      <c r="H22" s="143">
        <v>1557</v>
      </c>
      <c r="I22" s="143">
        <v>3199</v>
      </c>
      <c r="J22" s="143">
        <v>3762</v>
      </c>
      <c r="K22" s="143">
        <v>758</v>
      </c>
      <c r="L22" s="143">
        <v>716</v>
      </c>
      <c r="M22" s="143">
        <v>385</v>
      </c>
      <c r="N22" s="152">
        <v>0</v>
      </c>
      <c r="O22" s="145">
        <f t="shared" ref="O22" si="5">SUM(C22:N22)</f>
        <v>12723</v>
      </c>
      <c r="P22" s="1"/>
      <c r="Q22" s="1"/>
    </row>
    <row r="23" spans="1:20" x14ac:dyDescent="0.2">
      <c r="A23" s="158"/>
      <c r="B23" s="99">
        <v>2024</v>
      </c>
      <c r="C23" s="106">
        <v>0</v>
      </c>
      <c r="D23" s="82">
        <v>0</v>
      </c>
      <c r="E23" s="82">
        <v>446</v>
      </c>
      <c r="F23" s="82">
        <v>624</v>
      </c>
      <c r="G23" s="82">
        <v>1281</v>
      </c>
      <c r="H23" s="82">
        <v>1472</v>
      </c>
      <c r="I23" s="82">
        <v>2899</v>
      </c>
      <c r="J23" s="82">
        <v>2726</v>
      </c>
      <c r="K23" s="82">
        <v>434</v>
      </c>
      <c r="L23" s="82">
        <v>535</v>
      </c>
      <c r="M23" s="82">
        <v>99</v>
      </c>
      <c r="N23" s="83">
        <v>5</v>
      </c>
      <c r="O23" s="10">
        <f t="shared" ref="O23:O28" si="6">SUM(C23:N23)</f>
        <v>10521</v>
      </c>
      <c r="P23" s="1"/>
      <c r="Q23" s="1"/>
    </row>
    <row r="24" spans="1:20" x14ac:dyDescent="0.2">
      <c r="A24" s="158"/>
      <c r="B24" s="99">
        <v>2023</v>
      </c>
      <c r="C24" s="106">
        <v>0</v>
      </c>
      <c r="D24" s="82">
        <v>0</v>
      </c>
      <c r="E24" s="82">
        <v>0</v>
      </c>
      <c r="F24" s="82">
        <v>0</v>
      </c>
      <c r="G24" s="82">
        <v>223</v>
      </c>
      <c r="H24" s="82">
        <v>1567</v>
      </c>
      <c r="I24" s="82">
        <v>3055</v>
      </c>
      <c r="J24" s="82">
        <v>2502</v>
      </c>
      <c r="K24" s="82">
        <v>1213</v>
      </c>
      <c r="L24" s="82">
        <v>594</v>
      </c>
      <c r="M24" s="82">
        <v>0</v>
      </c>
      <c r="N24" s="83">
        <v>0</v>
      </c>
      <c r="O24" s="10">
        <f t="shared" si="6"/>
        <v>9154</v>
      </c>
      <c r="P24" s="1"/>
      <c r="Q24" s="1"/>
    </row>
    <row r="25" spans="1:20" x14ac:dyDescent="0.2">
      <c r="A25" s="158"/>
      <c r="B25" s="99">
        <v>2022</v>
      </c>
      <c r="C25" s="106">
        <v>0</v>
      </c>
      <c r="D25" s="82">
        <v>0</v>
      </c>
      <c r="E25" s="82">
        <v>0</v>
      </c>
      <c r="F25" s="82">
        <v>566</v>
      </c>
      <c r="G25" s="82">
        <v>1160</v>
      </c>
      <c r="H25" s="82">
        <v>1590</v>
      </c>
      <c r="I25" s="82">
        <v>3590</v>
      </c>
      <c r="J25" s="82">
        <v>3033</v>
      </c>
      <c r="K25" s="82">
        <v>337</v>
      </c>
      <c r="L25" s="82">
        <v>0</v>
      </c>
      <c r="M25" s="82">
        <v>0</v>
      </c>
      <c r="N25" s="83">
        <v>0</v>
      </c>
      <c r="O25" s="10">
        <f t="shared" si="6"/>
        <v>10276</v>
      </c>
      <c r="P25" s="1"/>
      <c r="Q25" s="1"/>
    </row>
    <row r="26" spans="1:20" x14ac:dyDescent="0.2">
      <c r="A26" s="158"/>
      <c r="B26" s="99">
        <v>2021</v>
      </c>
      <c r="C26" s="106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4236</v>
      </c>
      <c r="J26" s="82">
        <v>3783</v>
      </c>
      <c r="K26" s="82">
        <v>1195</v>
      </c>
      <c r="L26" s="82">
        <v>935</v>
      </c>
      <c r="M26" s="82">
        <v>0</v>
      </c>
      <c r="N26" s="83">
        <v>0</v>
      </c>
      <c r="O26" s="10">
        <f t="shared" si="6"/>
        <v>10149</v>
      </c>
      <c r="P26" s="1"/>
      <c r="Q26" s="1"/>
      <c r="T26" s="119"/>
    </row>
    <row r="27" spans="1:20" x14ac:dyDescent="0.2">
      <c r="A27" s="158"/>
      <c r="B27" s="99">
        <v>2020</v>
      </c>
      <c r="C27" s="106">
        <v>0</v>
      </c>
      <c r="D27" s="82">
        <v>0</v>
      </c>
      <c r="E27" s="82">
        <v>0</v>
      </c>
      <c r="F27" s="82">
        <v>0</v>
      </c>
      <c r="G27" s="82">
        <v>274</v>
      </c>
      <c r="H27" s="82">
        <v>1149</v>
      </c>
      <c r="I27" s="82">
        <v>3705</v>
      </c>
      <c r="J27" s="82">
        <v>4094</v>
      </c>
      <c r="K27" s="82">
        <v>1070</v>
      </c>
      <c r="L27" s="82">
        <v>158</v>
      </c>
      <c r="M27" s="82">
        <v>0</v>
      </c>
      <c r="N27" s="83">
        <v>0</v>
      </c>
      <c r="O27" s="10">
        <f t="shared" si="6"/>
        <v>10450</v>
      </c>
      <c r="P27" s="1"/>
      <c r="Q27" s="1"/>
    </row>
    <row r="28" spans="1:20" x14ac:dyDescent="0.2">
      <c r="A28" s="158"/>
      <c r="B28" s="99">
        <v>2019</v>
      </c>
      <c r="C28" s="106">
        <v>0</v>
      </c>
      <c r="D28" s="82">
        <v>0</v>
      </c>
      <c r="E28" s="82">
        <v>160</v>
      </c>
      <c r="F28" s="82">
        <v>944</v>
      </c>
      <c r="G28" s="82">
        <v>1592</v>
      </c>
      <c r="H28" s="82">
        <v>1582</v>
      </c>
      <c r="I28" s="82">
        <v>2980</v>
      </c>
      <c r="J28" s="82">
        <v>3086</v>
      </c>
      <c r="K28" s="82">
        <v>672</v>
      </c>
      <c r="L28" s="82">
        <v>685</v>
      </c>
      <c r="M28" s="82">
        <v>0</v>
      </c>
      <c r="N28" s="83">
        <v>0</v>
      </c>
      <c r="O28" s="10">
        <f t="shared" si="6"/>
        <v>11701</v>
      </c>
      <c r="P28" s="1"/>
      <c r="Q28" s="1"/>
    </row>
    <row r="29" spans="1:20" x14ac:dyDescent="0.2">
      <c r="A29" s="158"/>
      <c r="B29" s="99">
        <v>2018</v>
      </c>
      <c r="C29" s="106">
        <v>0</v>
      </c>
      <c r="D29" s="82">
        <v>0</v>
      </c>
      <c r="E29" s="82">
        <v>128</v>
      </c>
      <c r="F29" s="82">
        <v>801</v>
      </c>
      <c r="G29" s="82">
        <v>1295</v>
      </c>
      <c r="H29" s="82">
        <v>1112</v>
      </c>
      <c r="I29" s="82">
        <v>3329</v>
      </c>
      <c r="J29" s="82">
        <v>2903</v>
      </c>
      <c r="K29" s="82">
        <v>952</v>
      </c>
      <c r="L29" s="82">
        <v>490</v>
      </c>
      <c r="M29" s="82">
        <v>0</v>
      </c>
      <c r="N29" s="83">
        <v>0</v>
      </c>
      <c r="O29" s="10">
        <f t="shared" ref="O29:O37" si="7">SUM(C29:N29)</f>
        <v>11010</v>
      </c>
      <c r="P29" s="1"/>
      <c r="Q29" s="1"/>
    </row>
    <row r="30" spans="1:20" x14ac:dyDescent="0.2">
      <c r="A30" s="158"/>
      <c r="B30" s="99">
        <v>2017</v>
      </c>
      <c r="C30" s="106">
        <v>0</v>
      </c>
      <c r="D30" s="82">
        <v>0</v>
      </c>
      <c r="E30" s="82">
        <v>1</v>
      </c>
      <c r="F30" s="82">
        <v>743</v>
      </c>
      <c r="G30" s="82">
        <v>1381</v>
      </c>
      <c r="H30" s="82">
        <v>1171</v>
      </c>
      <c r="I30" s="82">
        <v>3686</v>
      </c>
      <c r="J30" s="82">
        <v>3245</v>
      </c>
      <c r="K30" s="82">
        <v>805</v>
      </c>
      <c r="L30" s="82">
        <v>456</v>
      </c>
      <c r="M30" s="82">
        <v>0</v>
      </c>
      <c r="N30" s="89">
        <v>0</v>
      </c>
      <c r="O30" s="10">
        <f t="shared" si="7"/>
        <v>11488</v>
      </c>
      <c r="P30" s="1"/>
      <c r="Q30" s="1"/>
    </row>
    <row r="31" spans="1:20" x14ac:dyDescent="0.2">
      <c r="A31" s="158"/>
      <c r="B31" s="99">
        <v>2016</v>
      </c>
      <c r="C31" s="106">
        <v>0</v>
      </c>
      <c r="D31" s="82">
        <v>0</v>
      </c>
      <c r="E31" s="82">
        <v>0</v>
      </c>
      <c r="F31" s="82">
        <v>0</v>
      </c>
      <c r="G31" s="82">
        <v>47</v>
      </c>
      <c r="H31" s="82">
        <v>1</v>
      </c>
      <c r="I31" s="82">
        <v>449</v>
      </c>
      <c r="J31" s="82">
        <v>1187</v>
      </c>
      <c r="K31" s="82">
        <v>929</v>
      </c>
      <c r="L31" s="82">
        <v>522</v>
      </c>
      <c r="M31" s="82">
        <v>0</v>
      </c>
      <c r="N31" s="83">
        <v>0</v>
      </c>
      <c r="O31" s="10">
        <f t="shared" si="7"/>
        <v>3135</v>
      </c>
      <c r="P31" s="1"/>
      <c r="Q31" s="1"/>
    </row>
    <row r="32" spans="1:20" x14ac:dyDescent="0.2">
      <c r="A32" s="158"/>
      <c r="B32" s="99">
        <v>2015</v>
      </c>
      <c r="C32" s="106">
        <v>0</v>
      </c>
      <c r="D32" s="82">
        <v>0</v>
      </c>
      <c r="E32" s="82">
        <v>0</v>
      </c>
      <c r="F32" s="82">
        <v>35</v>
      </c>
      <c r="G32" s="82">
        <v>876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3">
        <v>0</v>
      </c>
      <c r="O32" s="10">
        <f t="shared" si="7"/>
        <v>911</v>
      </c>
      <c r="P32" s="1"/>
      <c r="Q32" s="1"/>
    </row>
    <row r="33" spans="1:17" x14ac:dyDescent="0.2">
      <c r="A33" s="158"/>
      <c r="B33" s="99">
        <v>2014</v>
      </c>
      <c r="C33" s="106">
        <v>0</v>
      </c>
      <c r="D33" s="82">
        <v>0</v>
      </c>
      <c r="E33" s="82">
        <v>0</v>
      </c>
      <c r="F33" s="82">
        <v>566</v>
      </c>
      <c r="G33" s="82">
        <v>1442</v>
      </c>
      <c r="H33" s="82">
        <v>1567</v>
      </c>
      <c r="I33" s="82">
        <v>2725</v>
      </c>
      <c r="J33" s="82">
        <v>2682</v>
      </c>
      <c r="K33" s="82">
        <v>384</v>
      </c>
      <c r="L33" s="82">
        <v>486</v>
      </c>
      <c r="M33" s="82">
        <v>275</v>
      </c>
      <c r="N33" s="83">
        <v>0</v>
      </c>
      <c r="O33" s="13">
        <f t="shared" si="7"/>
        <v>10127</v>
      </c>
      <c r="P33" s="1"/>
      <c r="Q33" s="1"/>
    </row>
    <row r="34" spans="1:17" ht="11.45" hidden="1" customHeight="1" x14ac:dyDescent="0.2">
      <c r="A34" s="158"/>
      <c r="B34" s="95">
        <v>2013</v>
      </c>
      <c r="C34" s="107">
        <v>0</v>
      </c>
      <c r="D34" s="85">
        <v>0</v>
      </c>
      <c r="E34" s="85">
        <v>0</v>
      </c>
      <c r="F34" s="85">
        <v>311</v>
      </c>
      <c r="G34" s="85">
        <v>1130</v>
      </c>
      <c r="H34" s="85">
        <v>1567</v>
      </c>
      <c r="I34" s="85">
        <v>2571</v>
      </c>
      <c r="J34" s="85">
        <v>3055</v>
      </c>
      <c r="K34" s="85">
        <v>422</v>
      </c>
      <c r="L34" s="85">
        <v>467</v>
      </c>
      <c r="M34" s="85">
        <v>0</v>
      </c>
      <c r="N34" s="86">
        <v>0</v>
      </c>
      <c r="O34" s="13">
        <f t="shared" si="7"/>
        <v>9523</v>
      </c>
      <c r="P34" s="1"/>
      <c r="Q34" s="1"/>
    </row>
    <row r="35" spans="1:17" ht="14.45" hidden="1" customHeight="1" x14ac:dyDescent="0.2">
      <c r="A35" s="158"/>
      <c r="B35" s="95">
        <v>2012</v>
      </c>
      <c r="C35" s="107">
        <v>0</v>
      </c>
      <c r="D35" s="85">
        <v>0</v>
      </c>
      <c r="E35" s="85">
        <v>27</v>
      </c>
      <c r="F35" s="85">
        <v>565</v>
      </c>
      <c r="G35" s="85">
        <v>1447</v>
      </c>
      <c r="H35" s="85">
        <v>1471</v>
      </c>
      <c r="I35" s="85">
        <v>3230</v>
      </c>
      <c r="J35" s="85">
        <v>3081</v>
      </c>
      <c r="K35" s="85">
        <v>821</v>
      </c>
      <c r="L35" s="85">
        <v>319</v>
      </c>
      <c r="M35" s="85">
        <v>41</v>
      </c>
      <c r="N35" s="86">
        <v>0</v>
      </c>
      <c r="O35" s="13">
        <f t="shared" si="7"/>
        <v>11002</v>
      </c>
      <c r="P35" s="1"/>
      <c r="Q35" s="1"/>
    </row>
    <row r="36" spans="1:17" ht="18" hidden="1" customHeight="1" x14ac:dyDescent="0.2">
      <c r="A36" s="158"/>
      <c r="B36" s="95">
        <v>2011</v>
      </c>
      <c r="C36" s="107">
        <v>0</v>
      </c>
      <c r="D36" s="85">
        <v>0</v>
      </c>
      <c r="E36" s="85">
        <v>0</v>
      </c>
      <c r="F36" s="85">
        <v>687</v>
      </c>
      <c r="G36" s="85">
        <v>1208</v>
      </c>
      <c r="H36" s="85">
        <v>1424</v>
      </c>
      <c r="I36" s="85">
        <v>4957</v>
      </c>
      <c r="J36" s="85">
        <v>2593</v>
      </c>
      <c r="K36" s="85">
        <v>805</v>
      </c>
      <c r="L36" s="85">
        <v>478</v>
      </c>
      <c r="M36" s="85">
        <v>29</v>
      </c>
      <c r="N36" s="86">
        <v>0</v>
      </c>
      <c r="O36" s="13">
        <f t="shared" si="7"/>
        <v>12181</v>
      </c>
      <c r="P36" s="1"/>
      <c r="Q36" s="1"/>
    </row>
    <row r="37" spans="1:17" ht="9.6" hidden="1" customHeight="1" x14ac:dyDescent="0.2">
      <c r="A37" s="159"/>
      <c r="B37" s="108">
        <v>2010</v>
      </c>
      <c r="C37" s="110">
        <v>0</v>
      </c>
      <c r="D37" s="87">
        <v>0</v>
      </c>
      <c r="E37" s="87">
        <v>0</v>
      </c>
      <c r="F37" s="87">
        <v>637</v>
      </c>
      <c r="G37" s="87">
        <v>1010</v>
      </c>
      <c r="H37" s="87">
        <v>1534</v>
      </c>
      <c r="I37" s="87">
        <v>3737</v>
      </c>
      <c r="J37" s="87">
        <v>3181</v>
      </c>
      <c r="K37" s="87">
        <v>565</v>
      </c>
      <c r="L37" s="87">
        <v>448</v>
      </c>
      <c r="M37" s="87">
        <v>0</v>
      </c>
      <c r="N37" s="88">
        <v>0</v>
      </c>
      <c r="O37" s="71">
        <f t="shared" si="7"/>
        <v>11112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8.0588235294117645</v>
      </c>
      <c r="E38" s="26">
        <f t="shared" si="8"/>
        <v>44.882352941176471</v>
      </c>
      <c r="F38" s="26">
        <f t="shared" si="8"/>
        <v>515.94117647058829</v>
      </c>
      <c r="G38" s="26">
        <f t="shared" si="8"/>
        <v>1051.7647058823529</v>
      </c>
      <c r="H38" s="26">
        <f t="shared" si="8"/>
        <v>1172.75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9">
        <f t="shared" si="8"/>
        <v>9367.8823529411766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33</v>
      </c>
      <c r="B40" s="140">
        <v>2026</v>
      </c>
      <c r="C40" s="153">
        <v>920</v>
      </c>
      <c r="D40" s="132">
        <v>959</v>
      </c>
      <c r="E40" s="132">
        <v>1121</v>
      </c>
      <c r="F40" s="132">
        <v>6308</v>
      </c>
      <c r="G40" s="132">
        <v>11280</v>
      </c>
      <c r="H40" s="132"/>
      <c r="I40" s="132"/>
      <c r="J40" s="132"/>
      <c r="K40" s="132"/>
      <c r="L40" s="132"/>
      <c r="M40" s="132"/>
      <c r="N40" s="140"/>
      <c r="O40" s="125">
        <f t="shared" ref="O40" si="9">SUM(C40:N40)</f>
        <v>20588</v>
      </c>
      <c r="P40" s="1"/>
      <c r="Q40" s="1"/>
    </row>
    <row r="41" spans="1:17" ht="13.5" thickTop="1" x14ac:dyDescent="0.2">
      <c r="A41" s="158"/>
      <c r="B41" s="150">
        <v>2025</v>
      </c>
      <c r="C41" s="142">
        <v>727</v>
      </c>
      <c r="D41" s="143">
        <v>925</v>
      </c>
      <c r="E41" s="143">
        <v>1604</v>
      </c>
      <c r="F41" s="143">
        <v>5676</v>
      </c>
      <c r="G41" s="143">
        <v>9929</v>
      </c>
      <c r="H41" s="143">
        <v>7987</v>
      </c>
      <c r="I41" s="143">
        <v>15344</v>
      </c>
      <c r="J41" s="143">
        <v>15380</v>
      </c>
      <c r="K41" s="143">
        <v>6397</v>
      </c>
      <c r="L41" s="143">
        <v>5106</v>
      </c>
      <c r="M41" s="143">
        <v>1581</v>
      </c>
      <c r="N41" s="152">
        <v>2745</v>
      </c>
      <c r="O41" s="145">
        <f t="shared" ref="O41" si="10">SUM(C41:N41)</f>
        <v>73401</v>
      </c>
      <c r="P41" s="1"/>
      <c r="Q41" s="1"/>
    </row>
    <row r="42" spans="1:17" x14ac:dyDescent="0.2">
      <c r="A42" s="158"/>
      <c r="B42" s="99">
        <v>2024</v>
      </c>
      <c r="C42" s="106">
        <v>0</v>
      </c>
      <c r="D42" s="82">
        <v>0</v>
      </c>
      <c r="E42" s="82">
        <v>717</v>
      </c>
      <c r="F42" s="82">
        <v>1914</v>
      </c>
      <c r="G42" s="82">
        <v>4161</v>
      </c>
      <c r="H42" s="82">
        <v>8081</v>
      </c>
      <c r="I42" s="82">
        <v>15211</v>
      </c>
      <c r="J42" s="82">
        <v>15267</v>
      </c>
      <c r="K42" s="82">
        <v>6195</v>
      </c>
      <c r="L42" s="82">
        <v>5050</v>
      </c>
      <c r="M42" s="82">
        <v>995</v>
      </c>
      <c r="N42" s="83">
        <v>2638</v>
      </c>
      <c r="O42" s="10">
        <f t="shared" ref="O42:O47" si="11">SUM(C42:N42)</f>
        <v>60229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110</v>
      </c>
      <c r="E43" s="82">
        <v>0</v>
      </c>
      <c r="F43" s="82">
        <v>2306</v>
      </c>
      <c r="G43" s="82">
        <v>3377</v>
      </c>
      <c r="H43" s="82">
        <v>2932</v>
      </c>
      <c r="I43" s="82">
        <v>6151</v>
      </c>
      <c r="J43" s="82">
        <v>6177</v>
      </c>
      <c r="K43" s="82">
        <v>3321</v>
      </c>
      <c r="L43" s="82">
        <v>1373</v>
      </c>
      <c r="M43" s="82">
        <v>0</v>
      </c>
      <c r="N43" s="83">
        <v>0</v>
      </c>
      <c r="O43" s="10">
        <f t="shared" si="11"/>
        <v>25747</v>
      </c>
      <c r="P43" s="1"/>
      <c r="Q43" s="1"/>
    </row>
    <row r="44" spans="1:17" x14ac:dyDescent="0.2">
      <c r="A44" s="158"/>
      <c r="B44" s="126">
        <v>2022</v>
      </c>
      <c r="C44" s="106">
        <v>1</v>
      </c>
      <c r="D44" s="82">
        <v>0</v>
      </c>
      <c r="E44" s="82">
        <v>58</v>
      </c>
      <c r="F44" s="82">
        <v>2744</v>
      </c>
      <c r="G44" s="82">
        <v>3594</v>
      </c>
      <c r="H44" s="82">
        <v>3834</v>
      </c>
      <c r="I44" s="82">
        <v>8115</v>
      </c>
      <c r="J44" s="82">
        <v>7755</v>
      </c>
      <c r="K44" s="82">
        <v>3631</v>
      </c>
      <c r="L44" s="82">
        <v>2869</v>
      </c>
      <c r="M44" s="82">
        <v>224</v>
      </c>
      <c r="N44" s="83">
        <v>568</v>
      </c>
      <c r="O44" s="10">
        <f t="shared" si="11"/>
        <v>33393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1</v>
      </c>
      <c r="H45" s="82">
        <v>2591</v>
      </c>
      <c r="I45" s="82">
        <v>8159</v>
      </c>
      <c r="J45" s="82">
        <v>11177</v>
      </c>
      <c r="K45" s="82">
        <v>4694</v>
      </c>
      <c r="L45" s="82">
        <v>2272</v>
      </c>
      <c r="M45" s="82">
        <v>192</v>
      </c>
      <c r="N45" s="83">
        <v>0</v>
      </c>
      <c r="O45" s="10">
        <f t="shared" si="11"/>
        <v>29086</v>
      </c>
      <c r="P45" s="1"/>
      <c r="Q45" s="1"/>
    </row>
    <row r="46" spans="1:17" x14ac:dyDescent="0.2">
      <c r="A46" s="158"/>
      <c r="B46" s="99">
        <v>2020</v>
      </c>
      <c r="C46" s="106">
        <v>57</v>
      </c>
      <c r="D46" s="82">
        <v>43</v>
      </c>
      <c r="E46" s="82">
        <v>59</v>
      </c>
      <c r="F46" s="82">
        <v>0</v>
      </c>
      <c r="G46" s="82">
        <v>300</v>
      </c>
      <c r="H46" s="82">
        <v>2285</v>
      </c>
      <c r="I46" s="82">
        <v>9578</v>
      </c>
      <c r="J46" s="82">
        <v>10500</v>
      </c>
      <c r="K46" s="82">
        <v>3394</v>
      </c>
      <c r="L46" s="82">
        <v>425</v>
      </c>
      <c r="M46" s="82">
        <v>0</v>
      </c>
      <c r="N46" s="83">
        <v>0</v>
      </c>
      <c r="O46" s="10">
        <f t="shared" si="11"/>
        <v>26641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246</v>
      </c>
      <c r="F47" s="82">
        <v>3677</v>
      </c>
      <c r="G47" s="82">
        <v>4654</v>
      </c>
      <c r="H47" s="82">
        <v>4314</v>
      </c>
      <c r="I47" s="82">
        <v>23562</v>
      </c>
      <c r="J47" s="82">
        <v>9589</v>
      </c>
      <c r="K47" s="82">
        <v>4364</v>
      </c>
      <c r="L47" s="82">
        <v>2530</v>
      </c>
      <c r="M47" s="82">
        <v>169</v>
      </c>
      <c r="N47" s="83">
        <v>187</v>
      </c>
      <c r="O47" s="10">
        <f t="shared" si="11"/>
        <v>53292</v>
      </c>
      <c r="P47" s="1"/>
      <c r="Q47" s="1"/>
    </row>
    <row r="48" spans="1:17" x14ac:dyDescent="0.2">
      <c r="A48" s="158"/>
      <c r="B48" s="99">
        <v>2018</v>
      </c>
      <c r="C48" s="106">
        <v>67</v>
      </c>
      <c r="D48" s="82">
        <v>67</v>
      </c>
      <c r="E48" s="82">
        <v>2883</v>
      </c>
      <c r="F48" s="82">
        <v>3095</v>
      </c>
      <c r="G48" s="82">
        <v>4594</v>
      </c>
      <c r="H48" s="82">
        <v>4494</v>
      </c>
      <c r="I48" s="82">
        <v>23091</v>
      </c>
      <c r="J48" s="82">
        <v>7941</v>
      </c>
      <c r="K48" s="82">
        <v>4426</v>
      </c>
      <c r="L48" s="82">
        <v>1670</v>
      </c>
      <c r="M48" s="82">
        <v>90</v>
      </c>
      <c r="N48" s="82">
        <v>239</v>
      </c>
      <c r="O48" s="10">
        <f t="shared" ref="O48:O56" si="12">SUM(C48:N48)</f>
        <v>52657</v>
      </c>
      <c r="P48" s="1"/>
      <c r="Q48" s="1"/>
    </row>
    <row r="49" spans="1:19" x14ac:dyDescent="0.2">
      <c r="A49" s="158"/>
      <c r="B49" s="99">
        <v>2017</v>
      </c>
      <c r="C49" s="106">
        <v>0</v>
      </c>
      <c r="D49" s="82">
        <v>40</v>
      </c>
      <c r="E49" s="82">
        <v>22</v>
      </c>
      <c r="F49" s="82">
        <v>2760</v>
      </c>
      <c r="G49" s="82">
        <v>4939</v>
      </c>
      <c r="H49" s="82">
        <v>4033</v>
      </c>
      <c r="I49" s="82">
        <v>21477</v>
      </c>
      <c r="J49" s="82">
        <v>7651</v>
      </c>
      <c r="K49" s="82">
        <v>5252</v>
      </c>
      <c r="L49" s="82">
        <v>1802</v>
      </c>
      <c r="M49" s="82">
        <v>295</v>
      </c>
      <c r="N49" s="89">
        <v>47</v>
      </c>
      <c r="O49" s="10">
        <f t="shared" si="12"/>
        <v>48318</v>
      </c>
      <c r="P49" s="1"/>
      <c r="Q49" s="1"/>
    </row>
    <row r="50" spans="1:19" x14ac:dyDescent="0.2">
      <c r="A50" s="158"/>
      <c r="B50" s="99">
        <v>2016</v>
      </c>
      <c r="C50" s="106">
        <v>68</v>
      </c>
      <c r="D50" s="82">
        <v>159</v>
      </c>
      <c r="E50" s="82">
        <v>2372</v>
      </c>
      <c r="F50" s="82">
        <v>1417</v>
      </c>
      <c r="G50" s="82">
        <v>4218</v>
      </c>
      <c r="H50" s="82">
        <v>3980</v>
      </c>
      <c r="I50" s="82">
        <v>23925</v>
      </c>
      <c r="J50" s="82">
        <v>7777</v>
      </c>
      <c r="K50" s="82">
        <v>4007</v>
      </c>
      <c r="L50" s="82">
        <v>2108</v>
      </c>
      <c r="M50" s="82">
        <v>127</v>
      </c>
      <c r="N50" s="82">
        <v>91</v>
      </c>
      <c r="O50" s="10">
        <f t="shared" si="12"/>
        <v>50249</v>
      </c>
      <c r="P50" s="1"/>
      <c r="Q50" s="1"/>
    </row>
    <row r="51" spans="1:19" x14ac:dyDescent="0.2">
      <c r="A51" s="158"/>
      <c r="B51" s="99">
        <v>2015</v>
      </c>
      <c r="C51" s="106">
        <v>45</v>
      </c>
      <c r="D51" s="82">
        <v>86</v>
      </c>
      <c r="E51" s="82">
        <v>540</v>
      </c>
      <c r="F51" s="82">
        <v>2983</v>
      </c>
      <c r="G51" s="82">
        <v>5395</v>
      </c>
      <c r="H51" s="82">
        <v>4422</v>
      </c>
      <c r="I51" s="82">
        <v>21758</v>
      </c>
      <c r="J51" s="82">
        <v>8458</v>
      </c>
      <c r="K51" s="82">
        <v>4275</v>
      </c>
      <c r="L51" s="82">
        <v>2456</v>
      </c>
      <c r="M51" s="82">
        <v>328</v>
      </c>
      <c r="N51" s="83">
        <v>142</v>
      </c>
      <c r="O51" s="10">
        <f t="shared" si="12"/>
        <v>50888</v>
      </c>
      <c r="P51" s="1"/>
      <c r="Q51" s="1"/>
    </row>
    <row r="52" spans="1:19" x14ac:dyDescent="0.2">
      <c r="A52" s="158"/>
      <c r="B52" s="99">
        <v>2014</v>
      </c>
      <c r="C52" s="106">
        <v>111</v>
      </c>
      <c r="D52" s="82">
        <v>93</v>
      </c>
      <c r="E52" s="82">
        <v>1865</v>
      </c>
      <c r="F52" s="82">
        <v>2364</v>
      </c>
      <c r="G52" s="82">
        <v>4781</v>
      </c>
      <c r="H52" s="82">
        <v>4910</v>
      </c>
      <c r="I52" s="82">
        <v>22549</v>
      </c>
      <c r="J52" s="82">
        <v>8657</v>
      </c>
      <c r="K52" s="82">
        <v>3597</v>
      </c>
      <c r="L52" s="82">
        <v>2233</v>
      </c>
      <c r="M52" s="82">
        <v>206</v>
      </c>
      <c r="N52" s="83">
        <v>244</v>
      </c>
      <c r="O52" s="13">
        <f t="shared" si="12"/>
        <v>51610</v>
      </c>
      <c r="P52" s="1"/>
      <c r="Q52" s="1"/>
    </row>
    <row r="53" spans="1:19" ht="12.4" hidden="1" customHeight="1" x14ac:dyDescent="0.2">
      <c r="A53" s="158"/>
      <c r="B53" s="95">
        <v>2013</v>
      </c>
      <c r="C53" s="107">
        <v>55</v>
      </c>
      <c r="D53" s="85">
        <v>59</v>
      </c>
      <c r="E53" s="85">
        <v>386</v>
      </c>
      <c r="F53" s="85">
        <v>1555</v>
      </c>
      <c r="G53" s="85">
        <v>3271</v>
      </c>
      <c r="H53" s="85">
        <v>3569</v>
      </c>
      <c r="I53" s="85">
        <v>16371</v>
      </c>
      <c r="J53" s="85">
        <v>6222</v>
      </c>
      <c r="K53" s="85">
        <v>2509</v>
      </c>
      <c r="L53" s="85">
        <v>2099</v>
      </c>
      <c r="M53" s="85">
        <v>216</v>
      </c>
      <c r="N53" s="86">
        <v>378</v>
      </c>
      <c r="O53" s="13">
        <f t="shared" si="12"/>
        <v>36690</v>
      </c>
      <c r="P53" s="1"/>
      <c r="Q53" s="1"/>
    </row>
    <row r="54" spans="1:19" ht="13.15" hidden="1" customHeight="1" x14ac:dyDescent="0.2">
      <c r="A54" s="158"/>
      <c r="B54" s="95">
        <v>2012</v>
      </c>
      <c r="C54" s="107">
        <v>98</v>
      </c>
      <c r="D54" s="85">
        <v>341</v>
      </c>
      <c r="E54" s="85">
        <v>502</v>
      </c>
      <c r="F54" s="85">
        <v>1815</v>
      </c>
      <c r="G54" s="85">
        <v>3738</v>
      </c>
      <c r="H54" s="85">
        <v>3065</v>
      </c>
      <c r="I54" s="85">
        <v>5852</v>
      </c>
      <c r="J54" s="85">
        <v>5682</v>
      </c>
      <c r="K54" s="85">
        <v>3165</v>
      </c>
      <c r="L54" s="85">
        <v>1422</v>
      </c>
      <c r="M54" s="85">
        <v>145</v>
      </c>
      <c r="N54" s="86">
        <v>251</v>
      </c>
      <c r="O54" s="13">
        <f t="shared" si="12"/>
        <v>26076</v>
      </c>
      <c r="P54" s="1"/>
      <c r="Q54" s="1"/>
    </row>
    <row r="55" spans="1:19" ht="13.15" hidden="1" customHeight="1" x14ac:dyDescent="0.2">
      <c r="A55" s="158"/>
      <c r="B55" s="95">
        <v>2011</v>
      </c>
      <c r="C55" s="107">
        <v>18</v>
      </c>
      <c r="D55" s="85">
        <v>161</v>
      </c>
      <c r="E55" s="85">
        <v>947</v>
      </c>
      <c r="F55" s="85">
        <v>2008</v>
      </c>
      <c r="G55" s="85">
        <v>4449</v>
      </c>
      <c r="H55" s="85">
        <v>4405</v>
      </c>
      <c r="I55" s="85">
        <v>8925</v>
      </c>
      <c r="J55" s="85">
        <v>7969</v>
      </c>
      <c r="K55" s="85">
        <v>4758</v>
      </c>
      <c r="L55" s="85">
        <v>2193</v>
      </c>
      <c r="M55" s="85">
        <v>238</v>
      </c>
      <c r="N55" s="86">
        <v>345</v>
      </c>
      <c r="O55" s="13">
        <f t="shared" si="12"/>
        <v>36416</v>
      </c>
      <c r="P55" s="1"/>
      <c r="Q55" s="1"/>
    </row>
    <row r="56" spans="1:19" ht="13.15" hidden="1" customHeight="1" x14ac:dyDescent="0.2">
      <c r="A56" s="159"/>
      <c r="B56" s="108">
        <v>2010</v>
      </c>
      <c r="C56" s="110">
        <v>197</v>
      </c>
      <c r="D56" s="87">
        <v>0</v>
      </c>
      <c r="E56" s="87">
        <v>313</v>
      </c>
      <c r="F56" s="87">
        <v>1760</v>
      </c>
      <c r="G56" s="87">
        <v>3676</v>
      </c>
      <c r="H56" s="87">
        <v>3876</v>
      </c>
      <c r="I56" s="87">
        <v>6293</v>
      </c>
      <c r="J56" s="87">
        <v>7468</v>
      </c>
      <c r="K56" s="87">
        <v>3597</v>
      </c>
      <c r="L56" s="87">
        <v>2153</v>
      </c>
      <c r="M56" s="87">
        <v>386</v>
      </c>
      <c r="N56" s="88">
        <v>135</v>
      </c>
      <c r="O56" s="71">
        <f t="shared" si="12"/>
        <v>29854</v>
      </c>
      <c r="P56" s="1"/>
      <c r="Q56" s="1"/>
    </row>
    <row r="57" spans="1:19" ht="13.5" thickBot="1" x14ac:dyDescent="0.25">
      <c r="A57" s="24" t="s">
        <v>16</v>
      </c>
      <c r="B57" s="25"/>
      <c r="C57" s="26">
        <f>AVERAGE(C40:C56)</f>
        <v>139.05882352941177</v>
      </c>
      <c r="D57" s="26">
        <f t="shared" ref="D57:O57" si="13">AVERAGE(D40:D56)</f>
        <v>179</v>
      </c>
      <c r="E57" s="26">
        <f t="shared" si="13"/>
        <v>802.05882352941171</v>
      </c>
      <c r="F57" s="26">
        <f t="shared" si="13"/>
        <v>2493.0588235294117</v>
      </c>
      <c r="G57" s="26">
        <f t="shared" si="13"/>
        <v>4491.588235294118</v>
      </c>
      <c r="H57" s="26">
        <f t="shared" si="13"/>
        <v>4298.625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9">
        <f t="shared" si="13"/>
        <v>41478.529411764706</v>
      </c>
      <c r="P57" s="1"/>
      <c r="Q57" s="1"/>
    </row>
    <row r="58" spans="1:19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25" thickTop="1" thickBot="1" x14ac:dyDescent="0.25">
      <c r="A59" s="167" t="s">
        <v>34</v>
      </c>
      <c r="B59" s="140">
        <v>2026</v>
      </c>
      <c r="C59" s="153">
        <v>596</v>
      </c>
      <c r="D59" s="132">
        <v>317</v>
      </c>
      <c r="E59" s="132">
        <v>364</v>
      </c>
      <c r="F59" s="132">
        <v>2151</v>
      </c>
      <c r="G59" s="132">
        <v>4543</v>
      </c>
      <c r="H59" s="132"/>
      <c r="I59" s="132"/>
      <c r="J59" s="132"/>
      <c r="K59" s="132"/>
      <c r="L59" s="132"/>
      <c r="M59" s="132"/>
      <c r="N59" s="140"/>
      <c r="O59" s="125">
        <f t="shared" ref="O59" si="14">SUM(C59:N59)</f>
        <v>7971</v>
      </c>
      <c r="P59" s="1"/>
      <c r="Q59" s="1"/>
    </row>
    <row r="60" spans="1:19" ht="13.5" thickTop="1" x14ac:dyDescent="0.2">
      <c r="A60" s="168"/>
      <c r="B60" s="150">
        <v>2025</v>
      </c>
      <c r="C60" s="142">
        <v>722</v>
      </c>
      <c r="D60" s="143">
        <v>487</v>
      </c>
      <c r="E60" s="143">
        <v>511</v>
      </c>
      <c r="F60" s="143">
        <v>2115</v>
      </c>
      <c r="G60" s="143">
        <v>3636</v>
      </c>
      <c r="H60" s="143">
        <v>2965</v>
      </c>
      <c r="I60" s="143">
        <v>4918</v>
      </c>
      <c r="J60" s="143">
        <v>10462</v>
      </c>
      <c r="K60" s="143">
        <v>2159</v>
      </c>
      <c r="L60" s="143">
        <v>1204</v>
      </c>
      <c r="M60" s="143">
        <v>814</v>
      </c>
      <c r="N60" s="152">
        <v>3070</v>
      </c>
      <c r="O60" s="145">
        <f t="shared" ref="O60" si="15">SUM(C60:N60)</f>
        <v>33063</v>
      </c>
      <c r="P60" s="1"/>
      <c r="Q60" s="1"/>
    </row>
    <row r="61" spans="1:19" x14ac:dyDescent="0.2">
      <c r="A61" s="168"/>
      <c r="B61" s="99">
        <v>2024</v>
      </c>
      <c r="C61" s="106">
        <v>306</v>
      </c>
      <c r="D61" s="82">
        <v>235</v>
      </c>
      <c r="E61" s="82">
        <v>1523</v>
      </c>
      <c r="F61" s="82">
        <v>2141</v>
      </c>
      <c r="G61" s="82">
        <v>3933</v>
      </c>
      <c r="H61" s="82">
        <v>2795</v>
      </c>
      <c r="I61" s="82">
        <v>5491</v>
      </c>
      <c r="J61" s="82">
        <v>6196</v>
      </c>
      <c r="K61" s="82">
        <v>1501</v>
      </c>
      <c r="L61" s="82">
        <v>2203</v>
      </c>
      <c r="M61" s="82">
        <v>657</v>
      </c>
      <c r="N61" s="83">
        <v>3321</v>
      </c>
      <c r="O61" s="10">
        <f t="shared" ref="O61:O66" si="16">SUM(C61:N61)</f>
        <v>30302</v>
      </c>
      <c r="P61" s="1"/>
      <c r="Q61" s="1"/>
    </row>
    <row r="62" spans="1:19" x14ac:dyDescent="0.2">
      <c r="A62" s="168"/>
      <c r="B62" s="99">
        <v>2023</v>
      </c>
      <c r="C62" s="106">
        <v>267</v>
      </c>
      <c r="D62" s="82">
        <v>214</v>
      </c>
      <c r="E62" s="82">
        <v>323</v>
      </c>
      <c r="F62" s="82">
        <v>2238</v>
      </c>
      <c r="G62" s="82">
        <v>4342</v>
      </c>
      <c r="H62" s="82">
        <v>4354</v>
      </c>
      <c r="I62" s="82">
        <v>6470</v>
      </c>
      <c r="J62" s="82">
        <v>5250</v>
      </c>
      <c r="K62" s="82">
        <v>3114</v>
      </c>
      <c r="L62" s="82">
        <v>1375</v>
      </c>
      <c r="M62" s="82">
        <v>354</v>
      </c>
      <c r="N62" s="83">
        <v>3410</v>
      </c>
      <c r="O62" s="10">
        <f t="shared" si="16"/>
        <v>31711</v>
      </c>
      <c r="P62" s="1"/>
      <c r="Q62" s="1"/>
      <c r="S62" s="119"/>
    </row>
    <row r="63" spans="1:19" x14ac:dyDescent="0.2">
      <c r="A63" s="168"/>
      <c r="B63" s="126">
        <v>2022</v>
      </c>
      <c r="C63" s="106">
        <v>226</v>
      </c>
      <c r="D63" s="82">
        <v>247</v>
      </c>
      <c r="E63" s="82">
        <v>515</v>
      </c>
      <c r="F63" s="82">
        <v>2063</v>
      </c>
      <c r="G63" s="82">
        <v>3703</v>
      </c>
      <c r="H63" s="82">
        <v>5027</v>
      </c>
      <c r="I63" s="82">
        <v>7027</v>
      </c>
      <c r="J63" s="82">
        <v>5558</v>
      </c>
      <c r="K63" s="82">
        <v>2258</v>
      </c>
      <c r="L63" s="82">
        <v>1798</v>
      </c>
      <c r="M63" s="82">
        <v>230</v>
      </c>
      <c r="N63" s="83">
        <v>2208</v>
      </c>
      <c r="O63" s="10">
        <f t="shared" si="16"/>
        <v>30860</v>
      </c>
      <c r="P63" s="1"/>
      <c r="Q63" s="1"/>
    </row>
    <row r="64" spans="1:19" x14ac:dyDescent="0.2">
      <c r="A64" s="168"/>
      <c r="B64" s="99">
        <v>2021</v>
      </c>
      <c r="C64" s="106">
        <v>0</v>
      </c>
      <c r="D64" s="82">
        <v>0</v>
      </c>
      <c r="E64" s="82">
        <v>0</v>
      </c>
      <c r="F64" s="82">
        <v>507</v>
      </c>
      <c r="G64" s="82">
        <v>2463</v>
      </c>
      <c r="H64" s="82">
        <v>5378</v>
      </c>
      <c r="I64" s="82">
        <v>8862</v>
      </c>
      <c r="J64" s="82">
        <v>7576</v>
      </c>
      <c r="K64" s="82">
        <v>3714</v>
      </c>
      <c r="L64" s="82">
        <v>2030</v>
      </c>
      <c r="M64" s="82">
        <v>249</v>
      </c>
      <c r="N64" s="83">
        <v>604</v>
      </c>
      <c r="O64" s="10">
        <f t="shared" si="16"/>
        <v>31383</v>
      </c>
      <c r="P64" s="1"/>
      <c r="Q64" s="1"/>
    </row>
    <row r="65" spans="1:17" x14ac:dyDescent="0.2">
      <c r="A65" s="168"/>
      <c r="B65" s="99">
        <v>2020</v>
      </c>
      <c r="C65" s="106">
        <v>0</v>
      </c>
      <c r="D65" s="82">
        <v>0</v>
      </c>
      <c r="E65" s="82">
        <v>0</v>
      </c>
      <c r="F65" s="82">
        <v>0</v>
      </c>
      <c r="G65" s="82">
        <v>1041</v>
      </c>
      <c r="H65" s="82">
        <v>4188</v>
      </c>
      <c r="I65" s="82">
        <v>18380</v>
      </c>
      <c r="J65" s="82">
        <v>15035</v>
      </c>
      <c r="K65" s="82">
        <v>3923</v>
      </c>
      <c r="L65" s="82">
        <v>112</v>
      </c>
      <c r="M65" s="82">
        <v>0</v>
      </c>
      <c r="N65" s="83">
        <v>0</v>
      </c>
      <c r="O65" s="10">
        <f t="shared" si="16"/>
        <v>42679</v>
      </c>
      <c r="P65" s="1"/>
      <c r="Q65" s="1"/>
    </row>
    <row r="66" spans="1:17" x14ac:dyDescent="0.2">
      <c r="A66" s="168"/>
      <c r="B66" s="99">
        <v>2019</v>
      </c>
      <c r="C66" s="106">
        <v>0</v>
      </c>
      <c r="D66" s="82">
        <v>0</v>
      </c>
      <c r="E66" s="82">
        <v>0</v>
      </c>
      <c r="F66" s="82">
        <v>0</v>
      </c>
      <c r="G66" s="82">
        <v>1406</v>
      </c>
      <c r="H66" s="82">
        <v>1299</v>
      </c>
      <c r="I66" s="82">
        <v>3032</v>
      </c>
      <c r="J66" s="82">
        <v>3028</v>
      </c>
      <c r="K66" s="82">
        <v>1165</v>
      </c>
      <c r="L66" s="82">
        <v>810</v>
      </c>
      <c r="M66" s="82">
        <v>0</v>
      </c>
      <c r="N66" s="83">
        <v>18</v>
      </c>
      <c r="O66" s="10">
        <f t="shared" si="16"/>
        <v>10758</v>
      </c>
      <c r="P66" s="1"/>
      <c r="Q66" s="1"/>
    </row>
    <row r="67" spans="1:17" x14ac:dyDescent="0.2">
      <c r="A67" s="168"/>
      <c r="B67" s="99">
        <v>2018</v>
      </c>
      <c r="C67" s="106">
        <v>0</v>
      </c>
      <c r="D67" s="82">
        <v>0</v>
      </c>
      <c r="E67" s="82">
        <v>258</v>
      </c>
      <c r="F67" s="82">
        <v>1182</v>
      </c>
      <c r="G67" s="82">
        <v>2284</v>
      </c>
      <c r="H67" s="82">
        <v>1980</v>
      </c>
      <c r="I67" s="82">
        <v>4110</v>
      </c>
      <c r="J67" s="82">
        <v>3568</v>
      </c>
      <c r="K67" s="82">
        <v>1325</v>
      </c>
      <c r="L67" s="82">
        <v>563</v>
      </c>
      <c r="M67" s="82">
        <v>0</v>
      </c>
      <c r="N67" s="83">
        <v>0</v>
      </c>
      <c r="O67" s="10">
        <f t="shared" ref="O67:O75" si="17">SUM(C67:N67)</f>
        <v>15270</v>
      </c>
      <c r="P67" s="1"/>
      <c r="Q67" s="1"/>
    </row>
    <row r="68" spans="1:17" x14ac:dyDescent="0.2">
      <c r="A68" s="168"/>
      <c r="B68" s="99">
        <v>2017</v>
      </c>
      <c r="C68" s="106">
        <v>0</v>
      </c>
      <c r="D68" s="82">
        <v>0</v>
      </c>
      <c r="E68" s="82">
        <v>35</v>
      </c>
      <c r="F68" s="82">
        <v>2397</v>
      </c>
      <c r="G68" s="82">
        <v>3236</v>
      </c>
      <c r="H68" s="82">
        <v>3085</v>
      </c>
      <c r="I68" s="82">
        <v>5941</v>
      </c>
      <c r="J68" s="82">
        <v>6608</v>
      </c>
      <c r="K68" s="82">
        <v>2508</v>
      </c>
      <c r="L68" s="82">
        <v>1145</v>
      </c>
      <c r="M68" s="82">
        <v>0</v>
      </c>
      <c r="N68" s="89">
        <v>4368</v>
      </c>
      <c r="O68" s="36">
        <f t="shared" si="17"/>
        <v>29323</v>
      </c>
      <c r="P68" s="1"/>
      <c r="Q68" s="1"/>
    </row>
    <row r="69" spans="1:17" x14ac:dyDescent="0.2">
      <c r="A69" s="168"/>
      <c r="B69" s="99">
        <v>2016</v>
      </c>
      <c r="C69" s="106">
        <v>0</v>
      </c>
      <c r="D69" s="82">
        <v>0</v>
      </c>
      <c r="E69" s="82">
        <v>716</v>
      </c>
      <c r="F69" s="82">
        <v>970</v>
      </c>
      <c r="G69" s="82">
        <v>2410</v>
      </c>
      <c r="H69" s="82">
        <v>2563</v>
      </c>
      <c r="I69" s="82">
        <v>6156</v>
      </c>
      <c r="J69" s="82">
        <v>6676</v>
      </c>
      <c r="K69" s="82">
        <v>2501</v>
      </c>
      <c r="L69" s="82">
        <v>1119</v>
      </c>
      <c r="M69" s="82">
        <v>134</v>
      </c>
      <c r="N69" s="82">
        <v>2627</v>
      </c>
      <c r="O69" s="10">
        <f t="shared" si="17"/>
        <v>25872</v>
      </c>
      <c r="P69" s="1"/>
      <c r="Q69" s="1"/>
    </row>
    <row r="70" spans="1:17" x14ac:dyDescent="0.2">
      <c r="A70" s="168"/>
      <c r="B70" s="99">
        <v>2015</v>
      </c>
      <c r="C70" s="106">
        <v>0</v>
      </c>
      <c r="D70" s="82">
        <v>0</v>
      </c>
      <c r="E70" s="82">
        <v>28</v>
      </c>
      <c r="F70" s="82">
        <v>973</v>
      </c>
      <c r="G70" s="82">
        <v>2668</v>
      </c>
      <c r="H70" s="82">
        <v>2410</v>
      </c>
      <c r="I70" s="82">
        <v>4558</v>
      </c>
      <c r="J70" s="82">
        <v>5392</v>
      </c>
      <c r="K70" s="82">
        <v>2171</v>
      </c>
      <c r="L70" s="82">
        <v>1338</v>
      </c>
      <c r="M70" s="82">
        <v>207</v>
      </c>
      <c r="N70" s="89">
        <v>2869</v>
      </c>
      <c r="O70" s="36">
        <f t="shared" si="17"/>
        <v>22614</v>
      </c>
      <c r="P70" s="1"/>
      <c r="Q70" s="1"/>
    </row>
    <row r="71" spans="1:17" x14ac:dyDescent="0.2">
      <c r="A71" s="168"/>
      <c r="B71" s="99">
        <v>2014</v>
      </c>
      <c r="C71" s="106">
        <v>0</v>
      </c>
      <c r="D71" s="82">
        <v>0</v>
      </c>
      <c r="E71" s="82">
        <v>59</v>
      </c>
      <c r="F71" s="82">
        <v>1378</v>
      </c>
      <c r="G71" s="82">
        <v>2120</v>
      </c>
      <c r="H71" s="82">
        <v>2864</v>
      </c>
      <c r="I71" s="82">
        <v>6779</v>
      </c>
      <c r="J71" s="82">
        <v>5784</v>
      </c>
      <c r="K71" s="82">
        <v>1745</v>
      </c>
      <c r="L71" s="82">
        <v>1218</v>
      </c>
      <c r="M71" s="82">
        <v>113</v>
      </c>
      <c r="N71" s="89">
        <v>1862</v>
      </c>
      <c r="O71" s="37">
        <f t="shared" si="17"/>
        <v>23922</v>
      </c>
      <c r="P71" s="1"/>
      <c r="Q71" s="1"/>
    </row>
    <row r="72" spans="1:17" ht="12.6" hidden="1" customHeight="1" x14ac:dyDescent="0.2">
      <c r="A72" s="168"/>
      <c r="B72" s="95">
        <v>2013</v>
      </c>
      <c r="C72" s="107">
        <v>0</v>
      </c>
      <c r="D72" s="85">
        <v>0</v>
      </c>
      <c r="E72" s="85">
        <v>81</v>
      </c>
      <c r="F72" s="85">
        <v>920</v>
      </c>
      <c r="G72" s="85">
        <v>1843</v>
      </c>
      <c r="H72" s="85">
        <v>2863</v>
      </c>
      <c r="I72" s="85">
        <v>4568</v>
      </c>
      <c r="J72" s="85">
        <v>4761</v>
      </c>
      <c r="K72" s="85">
        <v>1529</v>
      </c>
      <c r="L72" s="85">
        <v>1051</v>
      </c>
      <c r="M72" s="85">
        <v>188</v>
      </c>
      <c r="N72" s="90">
        <v>1581</v>
      </c>
      <c r="O72" s="36">
        <f t="shared" si="17"/>
        <v>19385</v>
      </c>
      <c r="P72" s="1"/>
      <c r="Q72" s="1"/>
    </row>
    <row r="73" spans="1:17" ht="16.149999999999999" hidden="1" customHeight="1" x14ac:dyDescent="0.2">
      <c r="A73" s="168"/>
      <c r="B73" s="95">
        <v>2012</v>
      </c>
      <c r="C73" s="107">
        <v>0</v>
      </c>
      <c r="D73" s="85">
        <v>28</v>
      </c>
      <c r="E73" s="85">
        <v>411</v>
      </c>
      <c r="F73" s="85">
        <v>1202</v>
      </c>
      <c r="G73" s="85">
        <v>2141</v>
      </c>
      <c r="H73" s="85">
        <v>1758</v>
      </c>
      <c r="I73" s="85">
        <v>3832</v>
      </c>
      <c r="J73" s="85">
        <v>4033</v>
      </c>
      <c r="K73" s="85">
        <v>1962</v>
      </c>
      <c r="L73" s="85">
        <v>834</v>
      </c>
      <c r="M73" s="85">
        <v>104</v>
      </c>
      <c r="N73" s="90">
        <v>400</v>
      </c>
      <c r="O73" s="37">
        <f t="shared" si="17"/>
        <v>16705</v>
      </c>
      <c r="P73" s="1"/>
      <c r="Q73" s="1"/>
    </row>
    <row r="74" spans="1:17" ht="13.9" hidden="1" customHeight="1" x14ac:dyDescent="0.2">
      <c r="A74" s="168"/>
      <c r="B74" s="95">
        <v>2011</v>
      </c>
      <c r="C74" s="107">
        <v>0</v>
      </c>
      <c r="D74" s="85">
        <v>0</v>
      </c>
      <c r="E74" s="85">
        <v>0</v>
      </c>
      <c r="F74" s="85">
        <v>682</v>
      </c>
      <c r="G74" s="85">
        <v>1512</v>
      </c>
      <c r="H74" s="85">
        <v>1546</v>
      </c>
      <c r="I74" s="85">
        <v>3592</v>
      </c>
      <c r="J74" s="85">
        <v>2947</v>
      </c>
      <c r="K74" s="85">
        <v>1418</v>
      </c>
      <c r="L74" s="85">
        <v>725</v>
      </c>
      <c r="M74" s="85">
        <v>122</v>
      </c>
      <c r="N74" s="90">
        <v>511</v>
      </c>
      <c r="O74" s="37">
        <f t="shared" si="17"/>
        <v>13055</v>
      </c>
      <c r="P74" s="1"/>
      <c r="Q74" s="1"/>
    </row>
    <row r="75" spans="1:17" ht="14.45" hidden="1" customHeight="1" x14ac:dyDescent="0.2">
      <c r="A75" s="169"/>
      <c r="B75" s="108">
        <v>2010</v>
      </c>
      <c r="C75" s="110">
        <v>0</v>
      </c>
      <c r="D75" s="87">
        <v>0</v>
      </c>
      <c r="E75" s="87">
        <v>34</v>
      </c>
      <c r="F75" s="87">
        <v>720</v>
      </c>
      <c r="G75" s="87">
        <v>1481</v>
      </c>
      <c r="H75" s="87">
        <v>1597</v>
      </c>
      <c r="I75" s="87">
        <v>3182</v>
      </c>
      <c r="J75" s="87">
        <v>3322</v>
      </c>
      <c r="K75" s="87">
        <v>0</v>
      </c>
      <c r="L75" s="87">
        <v>872</v>
      </c>
      <c r="M75" s="87">
        <v>36</v>
      </c>
      <c r="N75" s="91">
        <v>420</v>
      </c>
      <c r="O75" s="37">
        <f t="shared" si="17"/>
        <v>11664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124.52941176470588</v>
      </c>
      <c r="D76" s="26">
        <f t="shared" ref="D76:O76" si="18">AVERAGE(D59:D75)</f>
        <v>89.882352941176464</v>
      </c>
      <c r="E76" s="26">
        <f t="shared" si="18"/>
        <v>285.76470588235293</v>
      </c>
      <c r="F76" s="26">
        <f t="shared" si="18"/>
        <v>1272.8823529411766</v>
      </c>
      <c r="G76" s="26">
        <f t="shared" si="18"/>
        <v>2633.0588235294117</v>
      </c>
      <c r="H76" s="26">
        <f t="shared" si="18"/>
        <v>2917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9">
        <f t="shared" si="18"/>
        <v>23325.705882352941</v>
      </c>
      <c r="P76" s="1"/>
      <c r="Q76" s="1"/>
    </row>
    <row r="77" spans="1:17" ht="13.5" thickTop="1" x14ac:dyDescent="0.2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5" hidden="1" thickTop="1" x14ac:dyDescent="0.2">
      <c r="A79" s="161" t="s">
        <v>35</v>
      </c>
      <c r="B79" s="30">
        <v>2018</v>
      </c>
      <c r="C79" s="109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">
      <c r="A80" s="162"/>
      <c r="B80" s="99">
        <v>2017</v>
      </c>
      <c r="C80" s="106">
        <v>116</v>
      </c>
      <c r="D80" s="82">
        <v>2386</v>
      </c>
      <c r="E80" s="82">
        <v>209</v>
      </c>
      <c r="F80" s="82">
        <v>16341</v>
      </c>
      <c r="G80" s="82">
        <v>6642</v>
      </c>
      <c r="H80" s="82">
        <v>5789</v>
      </c>
      <c r="I80" s="82">
        <v>18591</v>
      </c>
      <c r="J80" s="82">
        <v>11041</v>
      </c>
      <c r="K80" s="82">
        <v>4375</v>
      </c>
      <c r="L80" s="82">
        <v>3042</v>
      </c>
      <c r="M80" s="82">
        <v>340</v>
      </c>
      <c r="N80" s="89">
        <v>12741</v>
      </c>
      <c r="O80" s="36">
        <f t="shared" si="19"/>
        <v>81613</v>
      </c>
      <c r="P80" s="1"/>
      <c r="Q80" s="1"/>
    </row>
    <row r="81" spans="1:18" hidden="1" x14ac:dyDescent="0.2">
      <c r="A81" s="162"/>
      <c r="B81" s="99">
        <v>2016</v>
      </c>
      <c r="C81" s="106">
        <v>3991</v>
      </c>
      <c r="D81" s="82">
        <v>58</v>
      </c>
      <c r="E81" s="82">
        <v>2145</v>
      </c>
      <c r="F81" s="82">
        <v>2185</v>
      </c>
      <c r="G81" s="82">
        <v>5990</v>
      </c>
      <c r="H81" s="82">
        <v>5135</v>
      </c>
      <c r="I81" s="82">
        <v>19683</v>
      </c>
      <c r="J81" s="82">
        <v>12124</v>
      </c>
      <c r="K81" s="82">
        <v>5549</v>
      </c>
      <c r="L81" s="82">
        <v>4652</v>
      </c>
      <c r="M81" s="82">
        <v>242</v>
      </c>
      <c r="N81" s="82">
        <v>12463</v>
      </c>
      <c r="O81" s="10">
        <f t="shared" si="19"/>
        <v>74217</v>
      </c>
      <c r="P81" s="1"/>
      <c r="Q81" s="1"/>
    </row>
    <row r="82" spans="1:18" hidden="1" x14ac:dyDescent="0.2">
      <c r="A82" s="162"/>
      <c r="B82" s="99">
        <v>2015</v>
      </c>
      <c r="C82" s="106">
        <v>2296</v>
      </c>
      <c r="D82" s="82">
        <v>165</v>
      </c>
      <c r="E82" s="82">
        <v>541</v>
      </c>
      <c r="F82" s="82">
        <v>2832</v>
      </c>
      <c r="G82" s="82">
        <v>7102</v>
      </c>
      <c r="H82" s="82">
        <v>4983</v>
      </c>
      <c r="I82" s="82">
        <v>13066</v>
      </c>
      <c r="J82" s="82">
        <v>9677</v>
      </c>
      <c r="K82" s="82">
        <v>4581</v>
      </c>
      <c r="L82" s="82">
        <v>4229</v>
      </c>
      <c r="M82" s="82">
        <v>85</v>
      </c>
      <c r="N82" s="89">
        <v>14049</v>
      </c>
      <c r="O82" s="10">
        <f t="shared" si="19"/>
        <v>63606</v>
      </c>
      <c r="P82" s="1"/>
      <c r="Q82" s="1"/>
    </row>
    <row r="83" spans="1:18" hidden="1" x14ac:dyDescent="0.2">
      <c r="A83" s="162"/>
      <c r="B83" s="99">
        <v>2014</v>
      </c>
      <c r="C83" s="106">
        <v>95</v>
      </c>
      <c r="D83" s="82">
        <v>2520</v>
      </c>
      <c r="E83" s="82">
        <v>110</v>
      </c>
      <c r="F83" s="82">
        <v>13525</v>
      </c>
      <c r="G83" s="82">
        <v>5901</v>
      </c>
      <c r="H83" s="82">
        <v>5525</v>
      </c>
      <c r="I83" s="82">
        <v>13524</v>
      </c>
      <c r="J83" s="82">
        <v>11040</v>
      </c>
      <c r="K83" s="82">
        <v>4363</v>
      </c>
      <c r="L83" s="82">
        <v>4677</v>
      </c>
      <c r="M83" s="82">
        <v>246</v>
      </c>
      <c r="N83" s="89">
        <v>12515</v>
      </c>
      <c r="O83" s="13">
        <f t="shared" si="19"/>
        <v>74041</v>
      </c>
      <c r="P83" s="1"/>
      <c r="Q83" s="1"/>
    </row>
    <row r="84" spans="1:18" hidden="1" x14ac:dyDescent="0.2">
      <c r="A84" s="162"/>
      <c r="B84" s="95">
        <v>2013</v>
      </c>
      <c r="C84" s="107">
        <v>1036</v>
      </c>
      <c r="D84" s="85">
        <v>486</v>
      </c>
      <c r="E84" s="85">
        <v>783</v>
      </c>
      <c r="F84" s="85">
        <v>952</v>
      </c>
      <c r="G84" s="85">
        <v>5538</v>
      </c>
      <c r="H84" s="85">
        <v>4840</v>
      </c>
      <c r="I84" s="85">
        <v>16244</v>
      </c>
      <c r="J84" s="85">
        <v>10398</v>
      </c>
      <c r="K84" s="85">
        <v>4062</v>
      </c>
      <c r="L84" s="85">
        <v>4536</v>
      </c>
      <c r="M84" s="85">
        <v>662</v>
      </c>
      <c r="N84" s="90">
        <v>8726</v>
      </c>
      <c r="O84" s="13">
        <f t="shared" si="19"/>
        <v>58263</v>
      </c>
      <c r="P84" s="1"/>
      <c r="Q84" s="1"/>
    </row>
    <row r="85" spans="1:18" hidden="1" x14ac:dyDescent="0.2">
      <c r="A85" s="162"/>
      <c r="B85" s="95">
        <v>2012</v>
      </c>
      <c r="C85" s="107">
        <v>179</v>
      </c>
      <c r="D85" s="85">
        <v>953</v>
      </c>
      <c r="E85" s="85">
        <v>248</v>
      </c>
      <c r="F85" s="85">
        <v>8281</v>
      </c>
      <c r="G85" s="85">
        <v>5848</v>
      </c>
      <c r="H85" s="85">
        <v>4924</v>
      </c>
      <c r="I85" s="85">
        <v>16036</v>
      </c>
      <c r="J85" s="85">
        <v>11824</v>
      </c>
      <c r="K85" s="85">
        <v>5683</v>
      </c>
      <c r="L85" s="85">
        <v>3999</v>
      </c>
      <c r="M85" s="85">
        <v>259</v>
      </c>
      <c r="N85" s="90">
        <v>10209</v>
      </c>
      <c r="O85" s="13">
        <f t="shared" si="19"/>
        <v>68443</v>
      </c>
      <c r="P85" s="1"/>
      <c r="Q85" s="1"/>
    </row>
    <row r="86" spans="1:18" hidden="1" x14ac:dyDescent="0.2">
      <c r="A86" s="162"/>
      <c r="B86" s="95">
        <v>2011</v>
      </c>
      <c r="C86" s="107">
        <v>53</v>
      </c>
      <c r="D86" s="85">
        <v>1962</v>
      </c>
      <c r="E86" s="85">
        <v>62</v>
      </c>
      <c r="F86" s="85">
        <v>13213</v>
      </c>
      <c r="G86" s="85">
        <v>4979</v>
      </c>
      <c r="H86" s="85">
        <v>5085</v>
      </c>
      <c r="I86" s="85">
        <v>16394</v>
      </c>
      <c r="J86" s="85">
        <v>9892</v>
      </c>
      <c r="K86" s="85">
        <v>5885</v>
      </c>
      <c r="L86" s="85">
        <v>4107</v>
      </c>
      <c r="M86" s="85">
        <v>117</v>
      </c>
      <c r="N86" s="90">
        <v>11665</v>
      </c>
      <c r="O86" s="13">
        <f t="shared" si="19"/>
        <v>73414</v>
      </c>
      <c r="P86" s="1"/>
      <c r="Q86" s="1"/>
    </row>
    <row r="87" spans="1:18" hidden="1" x14ac:dyDescent="0.2">
      <c r="A87" s="163"/>
      <c r="B87" s="108">
        <v>2010</v>
      </c>
      <c r="C87" s="110">
        <v>0</v>
      </c>
      <c r="D87" s="87">
        <v>0</v>
      </c>
      <c r="E87" s="87">
        <v>0</v>
      </c>
      <c r="F87" s="87">
        <v>5052</v>
      </c>
      <c r="G87" s="87">
        <v>4807</v>
      </c>
      <c r="H87" s="87">
        <v>6140</v>
      </c>
      <c r="I87" s="87">
        <v>12464</v>
      </c>
      <c r="J87" s="87">
        <v>10112</v>
      </c>
      <c r="K87" s="87">
        <v>5402</v>
      </c>
      <c r="L87" s="87">
        <v>3192</v>
      </c>
      <c r="M87" s="87">
        <v>260</v>
      </c>
      <c r="N87" s="91">
        <v>7461</v>
      </c>
      <c r="O87" s="71">
        <f t="shared" si="19"/>
        <v>54890</v>
      </c>
      <c r="P87" s="1"/>
      <c r="Q87" s="1"/>
    </row>
    <row r="88" spans="1:18" ht="13.5" hidden="1" thickBot="1" x14ac:dyDescent="0.25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9">
        <f>AVERAGE(O79:O87)</f>
        <v>69201.333333333328</v>
      </c>
      <c r="P88" s="1"/>
      <c r="Q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">
      <c r="A91" s="135" t="s">
        <v>36</v>
      </c>
      <c r="B91" s="92">
        <v>2010</v>
      </c>
      <c r="C91" s="92">
        <v>2011</v>
      </c>
      <c r="D91" s="92">
        <v>2012</v>
      </c>
      <c r="E91" s="92">
        <v>2013</v>
      </c>
      <c r="F91" s="92">
        <v>2014</v>
      </c>
      <c r="G91" s="92">
        <v>2015</v>
      </c>
      <c r="H91" s="92">
        <v>2016</v>
      </c>
      <c r="I91" s="78">
        <v>2017</v>
      </c>
      <c r="J91" s="78">
        <v>2018</v>
      </c>
      <c r="K91" s="78">
        <v>2019</v>
      </c>
      <c r="L91" s="78">
        <v>2020</v>
      </c>
      <c r="M91" s="78">
        <v>2021</v>
      </c>
      <c r="N91" s="78">
        <v>2022</v>
      </c>
      <c r="O91" s="78">
        <v>2023</v>
      </c>
      <c r="P91" s="78">
        <v>2024</v>
      </c>
      <c r="Q91" s="78">
        <v>2025</v>
      </c>
      <c r="R91" s="78">
        <v>2026</v>
      </c>
    </row>
    <row r="92" spans="1:18" x14ac:dyDescent="0.2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8459</v>
      </c>
    </row>
    <row r="93" spans="1:18" x14ac:dyDescent="0.2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3791</v>
      </c>
    </row>
    <row r="94" spans="1:18" x14ac:dyDescent="0.2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20588</v>
      </c>
    </row>
    <row r="95" spans="1:18" x14ac:dyDescent="0.2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7971</v>
      </c>
    </row>
    <row r="96" spans="1:18" hidden="1" x14ac:dyDescent="0.2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">
      <c r="A97" s="44" t="s">
        <v>14</v>
      </c>
      <c r="B97" s="79">
        <f t="shared" ref="B97:J97" si="21">SUM(B92:B96)</f>
        <v>133004</v>
      </c>
      <c r="C97" s="79">
        <f t="shared" si="21"/>
        <v>166238</v>
      </c>
      <c r="D97" s="79">
        <f t="shared" si="21"/>
        <v>151509</v>
      </c>
      <c r="E97" s="79">
        <f t="shared" si="21"/>
        <v>154165</v>
      </c>
      <c r="F97" s="79">
        <f t="shared" si="21"/>
        <v>196473</v>
      </c>
      <c r="G97" s="79">
        <f t="shared" si="21"/>
        <v>181567</v>
      </c>
      <c r="H97" s="79">
        <f t="shared" si="21"/>
        <v>188108</v>
      </c>
      <c r="I97" s="47">
        <f t="shared" si="21"/>
        <v>211268</v>
      </c>
      <c r="J97" s="47">
        <f t="shared" si="21"/>
        <v>187017</v>
      </c>
      <c r="K97" s="105">
        <f t="shared" ref="K97:P97" si="22">SUM(K92:K95)</f>
        <v>109949</v>
      </c>
      <c r="L97" s="105">
        <f t="shared" si="22"/>
        <v>101211</v>
      </c>
      <c r="M97" s="105">
        <f t="shared" si="22"/>
        <v>83925</v>
      </c>
      <c r="N97" s="105">
        <f t="shared" si="22"/>
        <v>88282</v>
      </c>
      <c r="O97" s="105">
        <f t="shared" si="22"/>
        <v>108959</v>
      </c>
      <c r="P97" s="105">
        <f t="shared" si="22"/>
        <v>145773</v>
      </c>
      <c r="Q97" s="105">
        <f t="shared" ref="Q97:R97" si="23">SUM(Q92:Q95)</f>
        <v>159407</v>
      </c>
      <c r="R97" s="105">
        <f t="shared" si="23"/>
        <v>40809</v>
      </c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topLeftCell="F4" workbookViewId="0">
      <selection activeCell="AQ49" sqref="AQ49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9.140625" style="49" customWidth="1"/>
    <col min="44" max="46" width="8.7109375" style="49"/>
    <col min="47" max="48" width="9.28515625" style="49" customWidth="1"/>
    <col min="49" max="50" width="8.7109375" style="49"/>
    <col min="51" max="51" width="9.7109375" style="49" customWidth="1"/>
    <col min="52" max="54" width="8.7109375" style="49"/>
    <col min="55" max="55" width="12.28515625" style="49" customWidth="1"/>
    <col min="56" max="16384" width="8.7109375" style="49"/>
  </cols>
  <sheetData>
    <row r="1" spans="1:55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1" t="s">
        <v>38</v>
      </c>
      <c r="AS1" s="78" t="s">
        <v>49</v>
      </c>
      <c r="AU1" s="78" t="s">
        <v>38</v>
      </c>
      <c r="AV1" s="78"/>
      <c r="AW1" s="78" t="s">
        <v>50</v>
      </c>
      <c r="AY1" s="78" t="s">
        <v>38</v>
      </c>
      <c r="BA1" s="78" t="s">
        <v>51</v>
      </c>
      <c r="BC1" s="78" t="s">
        <v>38</v>
      </c>
    </row>
    <row r="2" spans="1:55" x14ac:dyDescent="0.2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6918</v>
      </c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104"/>
      <c r="AW2" s="43">
        <f t="shared" ref="AW2:AW7" si="8">Q2-P2</f>
        <v>-838</v>
      </c>
      <c r="AY2" s="104">
        <f t="shared" ref="AY2:AY7" si="9">100*AW2/P2</f>
        <v>-2.4124132769093474</v>
      </c>
      <c r="BA2" s="43">
        <f t="shared" ref="BA2:BA7" si="10">R2-Q2</f>
        <v>-26981</v>
      </c>
      <c r="BC2" s="104">
        <f t="shared" ref="BC2:BC7" si="11">100*BA2/Q2</f>
        <v>-79.592318357473673</v>
      </c>
    </row>
    <row r="3" spans="1:55" x14ac:dyDescent="0.2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12611</v>
      </c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2">100*AG3/L3</f>
        <v>-1.635227043575501</v>
      </c>
      <c r="AK3" s="43">
        <f t="shared" ref="AK3:AK7" si="13">N3-M3</f>
        <v>6436</v>
      </c>
      <c r="AL3" s="43"/>
      <c r="AM3" s="104">
        <f t="shared" ref="AM3:AM7" si="14">100*AK3/M3</f>
        <v>11.99470712115847</v>
      </c>
      <c r="AO3" s="43">
        <f t="shared" si="7"/>
        <v>2849</v>
      </c>
      <c r="AQ3" s="104">
        <f t="shared" ref="AQ3:AQ7" si="15">100*AO3/N3</f>
        <v>4.7409848068826648</v>
      </c>
      <c r="AS3" s="43">
        <f t="shared" ref="AS3:AS7" si="16">P3-O3</f>
        <v>-3884</v>
      </c>
      <c r="AU3" s="104">
        <f t="shared" ref="AU3:AU7" si="17">100*AS3/O3</f>
        <v>-6.1707603825744339</v>
      </c>
      <c r="AV3" s="104"/>
      <c r="AW3" s="43">
        <f t="shared" si="8"/>
        <v>-3998</v>
      </c>
      <c r="AY3" s="104">
        <f t="shared" si="9"/>
        <v>-6.7696163093907682</v>
      </c>
      <c r="BA3" s="43">
        <f t="shared" si="10"/>
        <v>-42449</v>
      </c>
      <c r="BC3" s="104">
        <f t="shared" si="11"/>
        <v>-77.095895386850714</v>
      </c>
    </row>
    <row r="4" spans="1:55" x14ac:dyDescent="0.2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6207</v>
      </c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2"/>
        <v>-18.455296769346358</v>
      </c>
      <c r="AK4" s="43">
        <f t="shared" si="13"/>
        <v>7228</v>
      </c>
      <c r="AL4" s="43"/>
      <c r="AM4" s="104">
        <f t="shared" si="14"/>
        <v>26.638166138424118</v>
      </c>
      <c r="AO4" s="43">
        <f t="shared" si="7"/>
        <v>5844</v>
      </c>
      <c r="AQ4" s="104">
        <f t="shared" si="15"/>
        <v>17.007159071066877</v>
      </c>
      <c r="AS4" s="43">
        <f t="shared" si="16"/>
        <v>-2725</v>
      </c>
      <c r="AU4" s="104">
        <f t="shared" si="17"/>
        <v>-6.7775953837735665</v>
      </c>
      <c r="AV4" s="104"/>
      <c r="AW4" s="43">
        <f t="shared" si="8"/>
        <v>-2485</v>
      </c>
      <c r="AY4" s="104">
        <f t="shared" si="9"/>
        <v>-6.6300258797790876</v>
      </c>
      <c r="BA4" s="43">
        <f t="shared" si="10"/>
        <v>-28789</v>
      </c>
      <c r="BC4" s="104">
        <f t="shared" si="11"/>
        <v>-82.263687278546115</v>
      </c>
    </row>
    <row r="5" spans="1:55" x14ac:dyDescent="0.2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6312</v>
      </c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2"/>
        <v>-19.638182184332415</v>
      </c>
      <c r="AK5" s="43">
        <f t="shared" si="13"/>
        <v>-10095</v>
      </c>
      <c r="AL5" s="43"/>
      <c r="AM5" s="104">
        <f t="shared" si="14"/>
        <v>-21.081318130560081</v>
      </c>
      <c r="AO5" s="43">
        <f t="shared" si="7"/>
        <v>1023</v>
      </c>
      <c r="AQ5" s="104">
        <f t="shared" si="15"/>
        <v>2.7069937286655552</v>
      </c>
      <c r="AS5" s="43">
        <f t="shared" si="16"/>
        <v>-1369</v>
      </c>
      <c r="AU5" s="104">
        <f t="shared" si="17"/>
        <v>-3.5270778585046632</v>
      </c>
      <c r="AV5" s="104"/>
      <c r="AW5" s="43">
        <f t="shared" si="8"/>
        <v>-1211</v>
      </c>
      <c r="AY5" s="104">
        <f t="shared" si="9"/>
        <v>-3.2340766457470957</v>
      </c>
      <c r="BA5" s="43">
        <f t="shared" si="10"/>
        <v>-29922</v>
      </c>
      <c r="BC5" s="104">
        <f t="shared" si="11"/>
        <v>-82.579897333995689</v>
      </c>
    </row>
    <row r="6" spans="1:55" x14ac:dyDescent="0.2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6762</v>
      </c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2"/>
        <v>-35.999687231214324</v>
      </c>
      <c r="AK6" s="43">
        <f t="shared" si="13"/>
        <v>7206</v>
      </c>
      <c r="AL6" s="43"/>
      <c r="AM6" s="104">
        <f t="shared" si="14"/>
        <v>22.009773976786803</v>
      </c>
      <c r="AO6" s="43">
        <f t="shared" si="7"/>
        <v>2040</v>
      </c>
      <c r="AQ6" s="104">
        <f t="shared" si="15"/>
        <v>5.1068943073148754</v>
      </c>
      <c r="AS6" s="43">
        <f t="shared" si="16"/>
        <v>-5763</v>
      </c>
      <c r="AU6" s="104">
        <f t="shared" si="17"/>
        <v>-13.726003906063927</v>
      </c>
      <c r="AV6" s="104"/>
      <c r="AW6" s="43">
        <f t="shared" si="8"/>
        <v>-1223</v>
      </c>
      <c r="AY6" s="104">
        <f t="shared" si="9"/>
        <v>-3.3763078706898932</v>
      </c>
      <c r="BA6" s="43">
        <f t="shared" si="10"/>
        <v>-28238</v>
      </c>
      <c r="BC6" s="104">
        <f t="shared" si="11"/>
        <v>-80.680000000000007</v>
      </c>
    </row>
    <row r="7" spans="1:55" x14ac:dyDescent="0.2">
      <c r="A7" s="93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38810</v>
      </c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2"/>
        <v>-16.335640169547961</v>
      </c>
      <c r="AK7" s="105">
        <f t="shared" si="13"/>
        <v>18744</v>
      </c>
      <c r="AL7" s="105"/>
      <c r="AM7" s="104">
        <f t="shared" si="14"/>
        <v>10.080996482622867</v>
      </c>
      <c r="AO7" s="105">
        <f t="shared" si="7"/>
        <v>19121</v>
      </c>
      <c r="AQ7" s="120">
        <f t="shared" si="15"/>
        <v>9.341990834383763</v>
      </c>
      <c r="AS7" s="105">
        <f t="shared" si="16"/>
        <v>-18855</v>
      </c>
      <c r="AU7" s="120">
        <f t="shared" si="17"/>
        <v>-8.4249706209589856</v>
      </c>
      <c r="AV7" s="120"/>
      <c r="AW7" s="105">
        <f t="shared" si="8"/>
        <v>-9755</v>
      </c>
      <c r="AY7" s="120">
        <f t="shared" si="9"/>
        <v>-4.759836833476462</v>
      </c>
      <c r="BA7" s="105">
        <f t="shared" si="10"/>
        <v>-156379</v>
      </c>
      <c r="BC7" s="120">
        <f t="shared" si="11"/>
        <v>-80.116707396420907</v>
      </c>
    </row>
    <row r="8" spans="1:55" x14ac:dyDescent="0.2">
      <c r="U8" s="1"/>
      <c r="Y8" s="43"/>
      <c r="Z8" s="1"/>
      <c r="AA8" s="1"/>
      <c r="AG8" s="1"/>
      <c r="AH8" s="1"/>
      <c r="AI8" s="104"/>
      <c r="AM8" s="104"/>
    </row>
    <row r="9" spans="1:55" x14ac:dyDescent="0.2">
      <c r="U9" s="1"/>
      <c r="Y9" s="43"/>
      <c r="Z9" s="1"/>
      <c r="AA9" s="1"/>
      <c r="AG9" s="1"/>
      <c r="AH9" s="1"/>
      <c r="AI9" s="104"/>
      <c r="AM9" s="104"/>
    </row>
    <row r="10" spans="1:55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>
        <v>2026</v>
      </c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/>
      <c r="AW10" s="78" t="s">
        <v>50</v>
      </c>
      <c r="AY10" s="78" t="s">
        <v>38</v>
      </c>
      <c r="BA10" s="78" t="s">
        <v>51</v>
      </c>
      <c r="BC10" s="78" t="s">
        <v>38</v>
      </c>
    </row>
    <row r="11" spans="1:55" x14ac:dyDescent="0.2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13103</v>
      </c>
      <c r="S11" s="43"/>
      <c r="T11" s="43"/>
      <c r="U11" s="43">
        <f t="shared" ref="U11:U19" si="21">J11-I11</f>
        <v>-302</v>
      </c>
      <c r="V11"/>
      <c r="W11" s="104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4">
        <f t="shared" ref="AE11:AE19" si="26">100*AC11/K11</f>
        <v>-16.996575996708255</v>
      </c>
      <c r="AG11" s="43">
        <f t="shared" ref="AG11:AG19" si="27">M11-L11</f>
        <v>-3397</v>
      </c>
      <c r="AH11" s="1"/>
      <c r="AI11" s="104">
        <f t="shared" ref="AI11:AI19" si="28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9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104"/>
      <c r="AW11" s="43">
        <f t="shared" ref="AW11:AW19" si="30">Q11-P11</f>
        <v>-1811</v>
      </c>
      <c r="AY11" s="104">
        <f t="shared" ref="AY11:AY19" si="31">100*AW11/P11</f>
        <v>-3.2361245130624354</v>
      </c>
      <c r="BA11" s="43">
        <f>R11-Q11</f>
        <v>-41048</v>
      </c>
      <c r="BC11" s="104">
        <f>100*BA11/Q11</f>
        <v>-75.802847592842241</v>
      </c>
    </row>
    <row r="12" spans="1:55" x14ac:dyDescent="0.2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4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4">
        <f t="shared" si="26"/>
        <v>-35.532080338346574</v>
      </c>
      <c r="AG12" s="43">
        <f t="shared" si="27"/>
        <v>-2760</v>
      </c>
      <c r="AH12" s="1"/>
      <c r="AI12" s="104">
        <f t="shared" si="28"/>
        <v>-8.1195575429512825</v>
      </c>
      <c r="AK12" s="43">
        <f t="shared" ref="AK12:AK19" si="32">N12-M12</f>
        <v>24698</v>
      </c>
      <c r="AL12" s="43"/>
      <c r="AM12" s="104">
        <f t="shared" ref="AM12:AM19" si="33">100*AK12/M12</f>
        <v>79.079149590163937</v>
      </c>
      <c r="AO12" s="43">
        <f t="shared" si="29"/>
        <v>10296</v>
      </c>
      <c r="AQ12" s="104">
        <f t="shared" ref="AQ12:AQ19" si="34">100*AO12/N12</f>
        <v>18.408725192204543</v>
      </c>
      <c r="AS12" s="43">
        <f t="shared" ref="AS12:AS19" si="35">P12-O12</f>
        <v>-5786</v>
      </c>
      <c r="AU12" s="104">
        <f t="shared" ref="AU12:AU19" si="36">100*AS12/O12</f>
        <v>-8.7367499169510463</v>
      </c>
      <c r="AV12" s="104"/>
      <c r="AW12" s="43">
        <f t="shared" si="30"/>
        <v>2726</v>
      </c>
      <c r="AY12" s="104">
        <f t="shared" si="31"/>
        <v>4.5102581072137653</v>
      </c>
      <c r="BA12" s="43">
        <f>R12-Q12</f>
        <v>-63166</v>
      </c>
      <c r="BC12" s="104">
        <f t="shared" ref="BC12:BC19" si="37">100*BA12/Q12</f>
        <v>-100</v>
      </c>
    </row>
    <row r="13" spans="1:55" x14ac:dyDescent="0.2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3990</v>
      </c>
      <c r="S13" s="43"/>
      <c r="T13" s="43"/>
      <c r="U13" s="43">
        <f t="shared" si="21"/>
        <v>1547</v>
      </c>
      <c r="V13"/>
      <c r="W13" s="104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4">
        <f t="shared" si="26"/>
        <v>-19.5074672893079</v>
      </c>
      <c r="AG13" s="43">
        <f t="shared" si="27"/>
        <v>-6703</v>
      </c>
      <c r="AH13" s="1"/>
      <c r="AI13" s="104">
        <f t="shared" si="28"/>
        <v>-36.686552460182803</v>
      </c>
      <c r="AK13" s="43">
        <f t="shared" si="32"/>
        <v>6357</v>
      </c>
      <c r="AL13" s="43"/>
      <c r="AM13" s="104">
        <f t="shared" si="33"/>
        <v>54.953319502074692</v>
      </c>
      <c r="AO13" s="43">
        <f t="shared" si="29"/>
        <v>-2199</v>
      </c>
      <c r="AQ13" s="104">
        <f t="shared" si="34"/>
        <v>-12.267782426778243</v>
      </c>
      <c r="AS13" s="43">
        <f t="shared" si="35"/>
        <v>3612</v>
      </c>
      <c r="AU13" s="104">
        <f t="shared" si="36"/>
        <v>22.968332697443724</v>
      </c>
      <c r="AV13" s="104"/>
      <c r="AW13" s="43">
        <f t="shared" si="30"/>
        <v>2234</v>
      </c>
      <c r="AY13" s="104">
        <f t="shared" si="31"/>
        <v>11.552383907332713</v>
      </c>
      <c r="BA13" s="43">
        <f t="shared" ref="BA13:BA19" si="38">R13-Q13</f>
        <v>-17582</v>
      </c>
      <c r="BC13" s="104">
        <f t="shared" si="37"/>
        <v>-81.503801223808637</v>
      </c>
    </row>
    <row r="14" spans="1:55" x14ac:dyDescent="0.2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2889</v>
      </c>
      <c r="S14" s="43"/>
      <c r="T14" s="43"/>
      <c r="U14" s="43">
        <f t="shared" si="21"/>
        <v>-992</v>
      </c>
      <c r="V14"/>
      <c r="W14" s="104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4">
        <f t="shared" si="26"/>
        <v>-32.589858169807655</v>
      </c>
      <c r="AG14" s="43">
        <f t="shared" si="27"/>
        <v>-3252</v>
      </c>
      <c r="AH14" s="1"/>
      <c r="AI14" s="104">
        <f t="shared" si="28"/>
        <v>-18.745676735070326</v>
      </c>
      <c r="AK14" s="43">
        <f t="shared" si="32"/>
        <v>413</v>
      </c>
      <c r="AL14" s="43"/>
      <c r="AM14" s="104">
        <f t="shared" si="33"/>
        <v>2.9299091940976165</v>
      </c>
      <c r="AO14" s="43">
        <f t="shared" si="29"/>
        <v>583</v>
      </c>
      <c r="AQ14" s="104">
        <f t="shared" si="34"/>
        <v>4.0181956027293406</v>
      </c>
      <c r="AS14" s="43">
        <f t="shared" si="35"/>
        <v>-2045</v>
      </c>
      <c r="AU14" s="104">
        <f t="shared" si="36"/>
        <v>-13.550225284919163</v>
      </c>
      <c r="AV14" s="104"/>
      <c r="AW14" s="43">
        <f t="shared" si="30"/>
        <v>1800</v>
      </c>
      <c r="AY14" s="104">
        <f t="shared" si="31"/>
        <v>13.796275005748448</v>
      </c>
      <c r="BA14" s="43">
        <f t="shared" si="38"/>
        <v>-11958</v>
      </c>
      <c r="BC14" s="104">
        <f t="shared" si="37"/>
        <v>-80.541523540109111</v>
      </c>
    </row>
    <row r="15" spans="1:55" x14ac:dyDescent="0.2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6845</v>
      </c>
      <c r="S15" s="43"/>
      <c r="T15" s="43"/>
      <c r="U15" s="43">
        <f t="shared" si="21"/>
        <v>959</v>
      </c>
      <c r="V15"/>
      <c r="W15" s="104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4">
        <f t="shared" si="26"/>
        <v>-23.568560276319115</v>
      </c>
      <c r="AG15" s="43">
        <f t="shared" si="27"/>
        <v>-2635</v>
      </c>
      <c r="AH15" s="1"/>
      <c r="AI15" s="104">
        <f t="shared" si="28"/>
        <v>-9.6810933940774486</v>
      </c>
      <c r="AK15" s="43">
        <f t="shared" si="32"/>
        <v>3347</v>
      </c>
      <c r="AL15" s="43"/>
      <c r="AM15" s="104">
        <f t="shared" si="33"/>
        <v>13.615099865760891</v>
      </c>
      <c r="AO15" s="43">
        <f t="shared" si="29"/>
        <v>1026</v>
      </c>
      <c r="AQ15" s="104">
        <f t="shared" si="34"/>
        <v>3.6734693877551021</v>
      </c>
      <c r="AS15" s="43">
        <f t="shared" si="35"/>
        <v>1082</v>
      </c>
      <c r="AU15" s="104">
        <f t="shared" si="36"/>
        <v>3.7367039646359994</v>
      </c>
      <c r="AV15" s="104"/>
      <c r="AW15" s="43">
        <f t="shared" si="30"/>
        <v>366</v>
      </c>
      <c r="AY15" s="104">
        <f t="shared" si="31"/>
        <v>1.218456621612624</v>
      </c>
      <c r="BA15" s="43">
        <f t="shared" si="38"/>
        <v>-23559</v>
      </c>
      <c r="BC15" s="104">
        <f t="shared" si="37"/>
        <v>-77.486514932245754</v>
      </c>
    </row>
    <row r="16" spans="1:55" x14ac:dyDescent="0.2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24923</v>
      </c>
      <c r="S16" s="43"/>
      <c r="T16" s="43"/>
      <c r="U16" s="43">
        <f t="shared" si="21"/>
        <v>-6000</v>
      </c>
      <c r="V16"/>
      <c r="W16" s="104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4">
        <f t="shared" si="26"/>
        <v>-42.133613421085599</v>
      </c>
      <c r="AG16" s="43">
        <f t="shared" si="27"/>
        <v>-6940</v>
      </c>
      <c r="AH16" s="1"/>
      <c r="AI16" s="104">
        <f t="shared" si="28"/>
        <v>-11.556650902551123</v>
      </c>
      <c r="AK16" s="43">
        <f t="shared" si="32"/>
        <v>38886</v>
      </c>
      <c r="AL16" s="43"/>
      <c r="AM16" s="104">
        <f t="shared" si="33"/>
        <v>73.215092634432892</v>
      </c>
      <c r="AO16" s="43">
        <f t="shared" si="29"/>
        <v>-4344</v>
      </c>
      <c r="AQ16" s="104">
        <f t="shared" si="34"/>
        <v>-4.7218417791691127</v>
      </c>
      <c r="AS16" s="43">
        <f t="shared" si="35"/>
        <v>-2469</v>
      </c>
      <c r="AU16" s="104">
        <f t="shared" si="36"/>
        <v>-2.8167567937572731</v>
      </c>
      <c r="AV16" s="104"/>
      <c r="AW16" s="43">
        <f t="shared" si="30"/>
        <v>2148</v>
      </c>
      <c r="AY16" s="104">
        <f t="shared" si="31"/>
        <v>2.521570699066737</v>
      </c>
      <c r="BA16" s="43">
        <f t="shared" si="38"/>
        <v>-62410</v>
      </c>
      <c r="BC16" s="104">
        <f t="shared" si="37"/>
        <v>-71.462104817193961</v>
      </c>
    </row>
    <row r="17" spans="1:55" x14ac:dyDescent="0.2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24524</v>
      </c>
      <c r="S17" s="43"/>
      <c r="T17" s="43"/>
      <c r="U17" s="43">
        <f t="shared" si="21"/>
        <v>-2609</v>
      </c>
      <c r="V17"/>
      <c r="W17" s="104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4">
        <f t="shared" si="26"/>
        <v>-14.780928275814892</v>
      </c>
      <c r="AG17" s="43">
        <f t="shared" si="27"/>
        <v>-2677</v>
      </c>
      <c r="AH17" s="1"/>
      <c r="AI17" s="104">
        <f t="shared" si="28"/>
        <v>-2.6860789468403201</v>
      </c>
      <c r="AK17" s="43">
        <f t="shared" si="32"/>
        <v>-11208</v>
      </c>
      <c r="AL17" s="43"/>
      <c r="AM17" s="104">
        <f t="shared" si="33"/>
        <v>-11.556426251482188</v>
      </c>
      <c r="AO17" s="43">
        <f t="shared" si="29"/>
        <v>9389</v>
      </c>
      <c r="AQ17" s="104">
        <f t="shared" si="34"/>
        <v>10.945824638306306</v>
      </c>
      <c r="AS17" s="43">
        <f t="shared" si="35"/>
        <v>-4934</v>
      </c>
      <c r="AU17" s="104">
        <f t="shared" si="36"/>
        <v>-5.1846247609440343</v>
      </c>
      <c r="AV17" s="104"/>
      <c r="AW17" s="43">
        <f t="shared" si="30"/>
        <v>30094</v>
      </c>
      <c r="AY17" s="104">
        <f t="shared" si="31"/>
        <v>33.351804237964359</v>
      </c>
      <c r="BA17" s="43">
        <f t="shared" si="38"/>
        <v>-95802</v>
      </c>
      <c r="BC17" s="104">
        <f t="shared" si="37"/>
        <v>-79.618702524807603</v>
      </c>
    </row>
    <row r="18" spans="1:55" x14ac:dyDescent="0.2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11268</v>
      </c>
      <c r="S18" s="43"/>
      <c r="T18" s="43"/>
      <c r="U18" s="43">
        <f t="shared" si="21"/>
        <v>-666</v>
      </c>
      <c r="V18"/>
      <c r="W18" s="104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4">
        <f t="shared" si="26"/>
        <v>-23.954307602859195</v>
      </c>
      <c r="AG18" s="43">
        <f t="shared" si="27"/>
        <v>-4323</v>
      </c>
      <c r="AH18" s="1"/>
      <c r="AI18" s="104">
        <f t="shared" si="28"/>
        <v>-19.44232066561727</v>
      </c>
      <c r="AK18" s="43">
        <f t="shared" si="32"/>
        <v>4512</v>
      </c>
      <c r="AL18" s="43"/>
      <c r="AM18" s="104">
        <f t="shared" si="33"/>
        <v>25.189816882536846</v>
      </c>
      <c r="AO18" s="43">
        <f t="shared" si="29"/>
        <v>2249</v>
      </c>
      <c r="AQ18" s="104">
        <f t="shared" si="34"/>
        <v>10.029432750624331</v>
      </c>
      <c r="AS18" s="43">
        <f t="shared" si="35"/>
        <v>-673</v>
      </c>
      <c r="AU18" s="104">
        <f t="shared" si="36"/>
        <v>-2.7276780286142746</v>
      </c>
      <c r="AV18" s="104"/>
      <c r="AW18" s="43">
        <f t="shared" si="30"/>
        <v>24690</v>
      </c>
      <c r="AY18" s="104">
        <f t="shared" si="31"/>
        <v>102.875</v>
      </c>
      <c r="BA18" s="43">
        <f t="shared" si="38"/>
        <v>-37422</v>
      </c>
      <c r="BC18" s="104">
        <f t="shared" si="37"/>
        <v>-76.857670979667276</v>
      </c>
    </row>
    <row r="19" spans="1:55" x14ac:dyDescent="0.2">
      <c r="A19" s="93" t="s">
        <v>14</v>
      </c>
      <c r="B19" s="79">
        <f t="shared" ref="B19:K19" si="39">SUM(B11:B18)</f>
        <v>399672</v>
      </c>
      <c r="C19" s="79">
        <f t="shared" si="39"/>
        <v>420780</v>
      </c>
      <c r="D19" s="79">
        <f t="shared" si="39"/>
        <v>389781</v>
      </c>
      <c r="E19" s="79">
        <f t="shared" si="39"/>
        <v>365108</v>
      </c>
      <c r="F19" s="79">
        <f t="shared" si="39"/>
        <v>424718</v>
      </c>
      <c r="G19" s="79">
        <f t="shared" si="39"/>
        <v>428023</v>
      </c>
      <c r="H19" s="79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87542</v>
      </c>
      <c r="S19" s="47"/>
      <c r="T19" s="47"/>
      <c r="U19" s="105">
        <f t="shared" si="21"/>
        <v>-8235</v>
      </c>
      <c r="V19"/>
      <c r="W19" s="104">
        <f t="shared" si="22"/>
        <v>-1.7832279132010835</v>
      </c>
      <c r="Y19" s="105">
        <f t="shared" si="23"/>
        <v>1217</v>
      </c>
      <c r="Z19" s="1"/>
      <c r="AA19" s="1">
        <f t="shared" si="24"/>
        <v>0.26831698885282912</v>
      </c>
      <c r="AC19" s="105">
        <f t="shared" si="25"/>
        <v>-119524</v>
      </c>
      <c r="AD19" s="1"/>
      <c r="AE19" s="104">
        <f t="shared" si="26"/>
        <v>-26.281429686555185</v>
      </c>
      <c r="AG19" s="43">
        <f t="shared" si="27"/>
        <v>-32687</v>
      </c>
      <c r="AH19" s="1"/>
      <c r="AI19" s="104">
        <f t="shared" si="28"/>
        <v>-9.7497173843662104</v>
      </c>
      <c r="AK19" s="105">
        <f t="shared" si="32"/>
        <v>68467</v>
      </c>
      <c r="AL19" s="105"/>
      <c r="AM19" s="104">
        <f t="shared" si="33"/>
        <v>22.628183518742521</v>
      </c>
      <c r="AO19" s="105">
        <f t="shared" si="29"/>
        <v>17489</v>
      </c>
      <c r="AQ19" s="120">
        <f t="shared" si="34"/>
        <v>4.7134952741071743</v>
      </c>
      <c r="AS19" s="105">
        <f t="shared" si="35"/>
        <v>-10288</v>
      </c>
      <c r="AU19" s="120">
        <f t="shared" si="36"/>
        <v>-2.6479293748230508</v>
      </c>
      <c r="AV19" s="120"/>
      <c r="AW19" s="105">
        <f t="shared" si="30"/>
        <v>62247</v>
      </c>
      <c r="AY19" s="120">
        <f t="shared" si="31"/>
        <v>16.456924402895499</v>
      </c>
      <c r="BA19" s="105">
        <f t="shared" si="38"/>
        <v>-352947</v>
      </c>
      <c r="BC19" s="120">
        <f t="shared" si="37"/>
        <v>-80.126177952230364</v>
      </c>
    </row>
    <row r="20" spans="1:55" x14ac:dyDescent="0.2">
      <c r="U20" s="1"/>
      <c r="Y20" s="43"/>
      <c r="Z20" s="1"/>
      <c r="AA20" s="1"/>
      <c r="AG20" s="1"/>
      <c r="AH20" s="1"/>
      <c r="AI20" s="104"/>
      <c r="AM20" s="104"/>
    </row>
    <row r="21" spans="1:55" x14ac:dyDescent="0.2">
      <c r="U21" s="1"/>
      <c r="Y21" s="43"/>
      <c r="Z21" s="1"/>
      <c r="AA21" s="1"/>
      <c r="AG21" s="1"/>
      <c r="AH21" s="1"/>
      <c r="AI21" s="104"/>
      <c r="AM21" s="104"/>
    </row>
    <row r="22" spans="1:55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>
        <v>2026</v>
      </c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/>
      <c r="AW22" s="78" t="s">
        <v>50</v>
      </c>
      <c r="AY22" s="78" t="s">
        <v>38</v>
      </c>
      <c r="BA22" s="78" t="s">
        <v>51</v>
      </c>
      <c r="BC22" s="78" t="s">
        <v>38</v>
      </c>
    </row>
    <row r="23" spans="1:55" x14ac:dyDescent="0.2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8459</v>
      </c>
      <c r="S23" s="43"/>
      <c r="T23" s="43"/>
      <c r="U23" s="43">
        <f t="shared" ref="U23:U28" si="42">J23-I23</f>
        <v>-6771</v>
      </c>
      <c r="W23" s="104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4">
        <f t="shared" ref="AE23:AE28" si="47">100*AC23/K23</f>
        <v>-37.303351073162176</v>
      </c>
      <c r="AG23" s="43">
        <f t="shared" ref="AG23:AG28" si="48">M23-L23</f>
        <v>-8134</v>
      </c>
      <c r="AH23" s="1"/>
      <c r="AI23" s="104">
        <f t="shared" ref="AI23:AI28" si="49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104"/>
      <c r="AW23" s="43">
        <f>Q23-P23</f>
        <v>-4501</v>
      </c>
      <c r="AY23" s="104">
        <f>100*AW23/P23</f>
        <v>-10.064622884103665</v>
      </c>
      <c r="BA23" s="43">
        <f>R23-Q23</f>
        <v>-31761</v>
      </c>
      <c r="BC23" s="104">
        <f>100*BA23/Q23</f>
        <v>-78.968175037294884</v>
      </c>
    </row>
    <row r="24" spans="1:55" x14ac:dyDescent="0.2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3791</v>
      </c>
      <c r="S24" s="43"/>
      <c r="T24" s="43"/>
      <c r="U24" s="43">
        <f t="shared" si="42"/>
        <v>-478</v>
      </c>
      <c r="W24" s="104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4">
        <f t="shared" si="47"/>
        <v>-10.69139389795744</v>
      </c>
      <c r="AG24" s="43">
        <f t="shared" si="48"/>
        <v>-301</v>
      </c>
      <c r="AH24" s="1"/>
      <c r="AI24" s="104">
        <f t="shared" si="49"/>
        <v>-2.8803827751196174</v>
      </c>
      <c r="AK24" s="43">
        <f t="shared" ref="AK24:AK28" si="50">N24-M24</f>
        <v>127</v>
      </c>
      <c r="AL24" s="43"/>
      <c r="AM24" s="104">
        <f t="shared" ref="AM24:AM28" si="51">100*AK24/M24</f>
        <v>1.2513548132820969</v>
      </c>
      <c r="AO24" s="43">
        <f>O24-N24</f>
        <v>-1122</v>
      </c>
      <c r="AQ24" s="104">
        <f t="shared" ref="AQ24:AQ28" si="52">100*AO24/N24</f>
        <v>-10.918645387310237</v>
      </c>
      <c r="AS24" s="43">
        <f t="shared" ref="AS24:AS28" si="53">P24-O24</f>
        <v>1367</v>
      </c>
      <c r="AU24" s="104">
        <f t="shared" ref="AU24:AU28" si="54">100*AS24/O24</f>
        <v>14.933362464496396</v>
      </c>
      <c r="AV24" s="104"/>
      <c r="AW24" s="43">
        <f>Q24-P24</f>
        <v>2202</v>
      </c>
      <c r="AY24" s="104">
        <f>100*AW24/P24</f>
        <v>20.929569432563444</v>
      </c>
      <c r="BA24" s="43">
        <f t="shared" ref="BA24:BA28" si="55">R24-Q24</f>
        <v>-8932</v>
      </c>
      <c r="BC24" s="104">
        <f t="shared" ref="BC24:BC28" si="56">100*BA24/Q24</f>
        <v>-70.203568340800132</v>
      </c>
    </row>
    <row r="25" spans="1:55" x14ac:dyDescent="0.2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20588</v>
      </c>
      <c r="S25" s="43"/>
      <c r="T25" s="43"/>
      <c r="U25" s="43">
        <f t="shared" si="42"/>
        <v>4339</v>
      </c>
      <c r="W25" s="104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4">
        <f t="shared" si="47"/>
        <v>-50.009382271260229</v>
      </c>
      <c r="AG25" s="43">
        <f t="shared" si="48"/>
        <v>2445</v>
      </c>
      <c r="AH25" s="1"/>
      <c r="AI25" s="104">
        <f t="shared" si="49"/>
        <v>9.1775834240456433</v>
      </c>
      <c r="AK25" s="43">
        <f t="shared" si="50"/>
        <v>4307</v>
      </c>
      <c r="AL25" s="43"/>
      <c r="AM25" s="104">
        <f t="shared" si="51"/>
        <v>14.80781131815994</v>
      </c>
      <c r="AO25" s="43">
        <f>O25-N25</f>
        <v>-7646</v>
      </c>
      <c r="AQ25" s="104">
        <f t="shared" si="52"/>
        <v>-22.897014344323662</v>
      </c>
      <c r="AS25" s="43">
        <f t="shared" si="53"/>
        <v>34482</v>
      </c>
      <c r="AU25" s="104">
        <f t="shared" si="54"/>
        <v>133.92628267370955</v>
      </c>
      <c r="AV25" s="104"/>
      <c r="AW25" s="43">
        <f>Q25-P25</f>
        <v>13172</v>
      </c>
      <c r="AY25" s="104">
        <f>100*AW25/P25</f>
        <v>21.869863354862275</v>
      </c>
      <c r="BA25" s="43">
        <f t="shared" si="55"/>
        <v>-52813</v>
      </c>
      <c r="BC25" s="104">
        <f t="shared" si="56"/>
        <v>-71.95133581286359</v>
      </c>
    </row>
    <row r="26" spans="1:55" x14ac:dyDescent="0.2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7971</v>
      </c>
      <c r="S26" s="43"/>
      <c r="T26" s="43"/>
      <c r="U26" s="43">
        <f t="shared" si="42"/>
        <v>-14053</v>
      </c>
      <c r="W26" s="104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4">
        <f t="shared" si="47"/>
        <v>296.71872095184978</v>
      </c>
      <c r="AG26" s="43">
        <f t="shared" si="48"/>
        <v>-11296</v>
      </c>
      <c r="AH26" s="1"/>
      <c r="AI26" s="104">
        <f t="shared" si="49"/>
        <v>-26.467349281848215</v>
      </c>
      <c r="AK26" s="43">
        <f t="shared" si="50"/>
        <v>-523</v>
      </c>
      <c r="AL26" s="43"/>
      <c r="AM26" s="104">
        <f t="shared" si="51"/>
        <v>-1.6665073447407832</v>
      </c>
      <c r="AO26" s="43">
        <f>O26-N26</f>
        <v>851</v>
      </c>
      <c r="AQ26" s="104">
        <f t="shared" si="52"/>
        <v>2.7576150356448479</v>
      </c>
      <c r="AS26" s="43">
        <f t="shared" si="53"/>
        <v>-1409</v>
      </c>
      <c r="AU26" s="104">
        <f t="shared" si="54"/>
        <v>-4.4432531298287659</v>
      </c>
      <c r="AV26" s="104"/>
      <c r="AW26" s="43">
        <f>Q26-P26</f>
        <v>2761</v>
      </c>
      <c r="AY26" s="104">
        <f>100*AW26/P26</f>
        <v>9.1116097947330204</v>
      </c>
      <c r="BA26" s="43">
        <f t="shared" si="55"/>
        <v>-25092</v>
      </c>
      <c r="BC26" s="104">
        <f t="shared" si="56"/>
        <v>-75.891479902005258</v>
      </c>
    </row>
    <row r="27" spans="1:55" hidden="1" x14ac:dyDescent="0.2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42"/>
        <v>-7288</v>
      </c>
      <c r="W27" s="104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4" t="e">
        <f t="shared" si="47"/>
        <v>#DIV/0!</v>
      </c>
      <c r="AG27" s="43">
        <f t="shared" si="48"/>
        <v>0</v>
      </c>
      <c r="AH27" s="1"/>
      <c r="AI27" s="104" t="e">
        <f t="shared" si="49"/>
        <v>#DIV/0!</v>
      </c>
      <c r="AK27" s="43">
        <f t="shared" si="50"/>
        <v>0</v>
      </c>
      <c r="AL27" s="43"/>
      <c r="AM27" s="104" t="e">
        <f t="shared" si="51"/>
        <v>#DIV/0!</v>
      </c>
      <c r="AO27" s="1"/>
      <c r="AQ27" s="104" t="e">
        <f t="shared" si="52"/>
        <v>#DIV/0!</v>
      </c>
      <c r="AS27" s="43">
        <f t="shared" si="53"/>
        <v>0</v>
      </c>
      <c r="AU27" s="104" t="e">
        <f t="shared" si="54"/>
        <v>#DIV/0!</v>
      </c>
      <c r="AV27" s="104"/>
      <c r="AW27" s="43">
        <f t="shared" ref="AW27" si="57">S27-R27</f>
        <v>0</v>
      </c>
      <c r="AY27" s="104" t="e">
        <f t="shared" ref="AY27" si="58">100*AW27/R27</f>
        <v>#DIV/0!</v>
      </c>
      <c r="BA27" s="43">
        <f t="shared" si="55"/>
        <v>0</v>
      </c>
      <c r="BC27" s="104" t="e">
        <f t="shared" si="56"/>
        <v>#DIV/0!</v>
      </c>
    </row>
    <row r="28" spans="1:55" x14ac:dyDescent="0.2">
      <c r="A28" s="93" t="s">
        <v>14</v>
      </c>
      <c r="B28" s="79">
        <f t="shared" ref="B28:K28" si="59">SUM(B23:B27)</f>
        <v>133004</v>
      </c>
      <c r="C28" s="79">
        <f t="shared" si="59"/>
        <v>166238</v>
      </c>
      <c r="D28" s="79">
        <f t="shared" si="59"/>
        <v>151509</v>
      </c>
      <c r="E28" s="79">
        <f t="shared" si="59"/>
        <v>154165</v>
      </c>
      <c r="F28" s="79">
        <f t="shared" si="59"/>
        <v>196473</v>
      </c>
      <c r="G28" s="79">
        <f t="shared" si="59"/>
        <v>181567</v>
      </c>
      <c r="H28" s="79">
        <f t="shared" si="59"/>
        <v>188108</v>
      </c>
      <c r="I28" s="79">
        <f t="shared" si="59"/>
        <v>211268</v>
      </c>
      <c r="J28" s="79">
        <f t="shared" si="59"/>
        <v>187017</v>
      </c>
      <c r="K28" s="79">
        <f t="shared" si="59"/>
        <v>109949</v>
      </c>
      <c r="L28" s="79">
        <f t="shared" ref="L28:Q28" si="60">SUM(L23:L26)</f>
        <v>101211</v>
      </c>
      <c r="M28" s="79">
        <f t="shared" si="60"/>
        <v>83925</v>
      </c>
      <c r="N28" s="79">
        <f t="shared" si="60"/>
        <v>88282</v>
      </c>
      <c r="O28" s="79">
        <f t="shared" si="60"/>
        <v>108959</v>
      </c>
      <c r="P28" s="79">
        <f t="shared" si="60"/>
        <v>145773</v>
      </c>
      <c r="Q28" s="79">
        <f t="shared" si="60"/>
        <v>159407</v>
      </c>
      <c r="R28" s="79">
        <f t="shared" ref="R28" si="61">SUM(R23:R26)</f>
        <v>40809</v>
      </c>
      <c r="S28" s="79"/>
      <c r="T28" s="79"/>
      <c r="U28" s="105">
        <f t="shared" si="42"/>
        <v>-24251</v>
      </c>
      <c r="W28" s="104">
        <f t="shared" si="43"/>
        <v>-11.478785239600887</v>
      </c>
      <c r="Y28" s="105">
        <f t="shared" si="44"/>
        <v>-77068</v>
      </c>
      <c r="Z28" s="1"/>
      <c r="AA28" s="1">
        <f t="shared" si="45"/>
        <v>-41.20908794387676</v>
      </c>
      <c r="AC28" s="105">
        <f t="shared" si="46"/>
        <v>-8738</v>
      </c>
      <c r="AD28" s="1"/>
      <c r="AE28" s="104">
        <f t="shared" si="47"/>
        <v>-7.9473210306596691</v>
      </c>
      <c r="AG28" s="43">
        <f t="shared" si="48"/>
        <v>-17286</v>
      </c>
      <c r="AH28" s="1"/>
      <c r="AI28" s="104">
        <f t="shared" si="49"/>
        <v>-17.079171236328069</v>
      </c>
      <c r="AK28" s="105">
        <f t="shared" si="50"/>
        <v>4357</v>
      </c>
      <c r="AL28" s="105"/>
      <c r="AM28" s="104">
        <f t="shared" si="51"/>
        <v>5.1915400655347037</v>
      </c>
      <c r="AO28" s="105">
        <f>O28-N28</f>
        <v>20677</v>
      </c>
      <c r="AQ28" s="120">
        <f t="shared" si="52"/>
        <v>23.421535533857412</v>
      </c>
      <c r="AS28" s="105">
        <f t="shared" si="53"/>
        <v>36814</v>
      </c>
      <c r="AU28" s="120">
        <f t="shared" si="54"/>
        <v>33.787020805991247</v>
      </c>
      <c r="AV28" s="120"/>
      <c r="AW28" s="105">
        <f>Q28-P28</f>
        <v>13634</v>
      </c>
      <c r="AY28" s="120">
        <f>100*AW28/P28</f>
        <v>9.352897998943563</v>
      </c>
      <c r="BA28" s="105">
        <f t="shared" si="55"/>
        <v>-118598</v>
      </c>
      <c r="BC28" s="120">
        <f t="shared" si="56"/>
        <v>-74.399493121381113</v>
      </c>
    </row>
    <row r="29" spans="1:55" x14ac:dyDescent="0.2">
      <c r="Y29" s="43"/>
      <c r="Z29" s="1"/>
      <c r="AA29" s="1"/>
      <c r="AM29" s="104"/>
    </row>
    <row r="30" spans="1:55" x14ac:dyDescent="0.2">
      <c r="Y30" s="43"/>
      <c r="Z30" s="1"/>
      <c r="AA30" s="1"/>
      <c r="AM30" s="104"/>
    </row>
    <row r="31" spans="1:55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>
        <v>2026</v>
      </c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/>
      <c r="AW31" s="78" t="s">
        <v>50</v>
      </c>
      <c r="AY31" s="78" t="s">
        <v>38</v>
      </c>
      <c r="BA31" s="78" t="s">
        <v>51</v>
      </c>
      <c r="BC31" s="78" t="s">
        <v>38</v>
      </c>
    </row>
    <row r="32" spans="1:55" x14ac:dyDescent="0.2">
      <c r="A32" s="49" t="s">
        <v>41</v>
      </c>
      <c r="B32" s="119">
        <f t="shared" ref="B32:K32" si="62">B28+B19+B7</f>
        <v>776586</v>
      </c>
      <c r="C32" s="119">
        <f t="shared" si="62"/>
        <v>791499</v>
      </c>
      <c r="D32" s="119">
        <f t="shared" si="62"/>
        <v>740315</v>
      </c>
      <c r="E32" s="119">
        <f t="shared" si="62"/>
        <v>725692</v>
      </c>
      <c r="F32" s="119">
        <f t="shared" si="62"/>
        <v>821629</v>
      </c>
      <c r="G32" s="119">
        <f t="shared" si="62"/>
        <v>955560</v>
      </c>
      <c r="H32" s="119">
        <f t="shared" si="62"/>
        <v>986563</v>
      </c>
      <c r="I32" s="119">
        <f t="shared" si="62"/>
        <v>988054</v>
      </c>
      <c r="J32" s="119">
        <f t="shared" si="62"/>
        <v>944852</v>
      </c>
      <c r="K32" s="119">
        <f t="shared" si="62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>
        <f t="shared" ref="R32" si="63">R7+R19+R28</f>
        <v>167161</v>
      </c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1"/>
      <c r="AQ32" s="120">
        <f>100*AO32/N32</f>
        <v>8.6275472476698081</v>
      </c>
      <c r="AR32" s="131"/>
      <c r="AS32" s="105">
        <f>P32-O32</f>
        <v>7671</v>
      </c>
      <c r="AT32" s="131"/>
      <c r="AU32" s="120">
        <f>100*AS32/O32</f>
        <v>1.0635141580062333</v>
      </c>
      <c r="AV32" s="120"/>
      <c r="AW32" s="105">
        <f>Q32-P32</f>
        <v>66126</v>
      </c>
      <c r="AX32" s="131"/>
      <c r="AY32" s="120">
        <f>100*AW32/P32</f>
        <v>9.0712920754116482</v>
      </c>
      <c r="BA32" s="105">
        <f>R32-Q32</f>
        <v>-627924</v>
      </c>
      <c r="BB32" s="131"/>
      <c r="BC32" s="120">
        <f>100*BA32/Q32</f>
        <v>-78.975706999880515</v>
      </c>
    </row>
    <row r="33" spans="18:18" x14ac:dyDescent="0.2">
      <c r="R33" s="119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2026-06-01T05:26:17Z</dcterms:modified>
</cp:coreProperties>
</file>